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380" windowWidth="13920" windowHeight="4575" activeTab="0"/>
  </bookViews>
  <sheets>
    <sheet name="Lisa Waters Report" sheetId="1" r:id="rId1"/>
  </sheets>
  <definedNames/>
  <calcPr fullCalcOnLoad="1"/>
</workbook>
</file>

<file path=xl/sharedStrings.xml><?xml version="1.0" encoding="utf-8"?>
<sst xmlns="http://schemas.openxmlformats.org/spreadsheetml/2006/main" count="666" uniqueCount="127">
  <si>
    <t>Ca</t>
  </si>
  <si>
    <t>K</t>
  </si>
  <si>
    <t>Li</t>
  </si>
  <si>
    <t xml:space="preserve">Mg </t>
  </si>
  <si>
    <t>Na</t>
  </si>
  <si>
    <t>Ag</t>
  </si>
  <si>
    <t>Al</t>
  </si>
  <si>
    <t>As</t>
  </si>
  <si>
    <t>B</t>
  </si>
  <si>
    <t>Ba</t>
  </si>
  <si>
    <t>Be</t>
  </si>
  <si>
    <t>Bi</t>
  </si>
  <si>
    <t>Cd</t>
  </si>
  <si>
    <t>Co</t>
  </si>
  <si>
    <t>Cr</t>
  </si>
  <si>
    <t>Cs</t>
  </si>
  <si>
    <t>Cu</t>
  </si>
  <si>
    <t>Fe</t>
  </si>
  <si>
    <t>Ga</t>
  </si>
  <si>
    <t>Ge</t>
  </si>
  <si>
    <t>Hg</t>
  </si>
  <si>
    <t>Mn</t>
  </si>
  <si>
    <t>Mo</t>
  </si>
  <si>
    <t>Ni</t>
  </si>
  <si>
    <t>Pb</t>
  </si>
  <si>
    <t>Re</t>
  </si>
  <si>
    <t>Sb</t>
  </si>
  <si>
    <t>Sc</t>
  </si>
  <si>
    <t>Se</t>
  </si>
  <si>
    <t>Si</t>
  </si>
  <si>
    <t>Sn</t>
  </si>
  <si>
    <t>Th</t>
  </si>
  <si>
    <t>Ti</t>
  </si>
  <si>
    <t>Tl</t>
  </si>
  <si>
    <t>U</t>
  </si>
  <si>
    <t>V</t>
  </si>
  <si>
    <t>Zn</t>
  </si>
  <si>
    <t>Sample</t>
  </si>
  <si>
    <t>mg/L</t>
  </si>
  <si>
    <t>Sum Cat</t>
  </si>
  <si>
    <t>Sum An</t>
  </si>
  <si>
    <t>Balance</t>
  </si>
  <si>
    <t>ug/L</t>
  </si>
  <si>
    <t>BV-1</t>
  </si>
  <si>
    <t>&lt;100</t>
  </si>
  <si>
    <t>&lt;10.0</t>
  </si>
  <si>
    <t>BV-2</t>
  </si>
  <si>
    <t>&lt;1.00</t>
  </si>
  <si>
    <t>BVE-59</t>
  </si>
  <si>
    <t>&lt;20.0</t>
  </si>
  <si>
    <t>BVE-65</t>
  </si>
  <si>
    <t>BVE-72</t>
  </si>
  <si>
    <t>BVE-8</t>
  </si>
  <si>
    <t>CC-1</t>
  </si>
  <si>
    <t>&lt;2.00</t>
  </si>
  <si>
    <t>CC-4</t>
  </si>
  <si>
    <t>CV-1</t>
  </si>
  <si>
    <t>CV-2</t>
  </si>
  <si>
    <t>D-3</t>
  </si>
  <si>
    <t>D-5</t>
  </si>
  <si>
    <t>E-1</t>
  </si>
  <si>
    <t>EF-1</t>
  </si>
  <si>
    <t>&lt;200</t>
  </si>
  <si>
    <t>G-1</t>
  </si>
  <si>
    <t>G-2</t>
  </si>
  <si>
    <t>HCC-1</t>
  </si>
  <si>
    <t>HCC-2</t>
  </si>
  <si>
    <t>HCC-3</t>
  </si>
  <si>
    <t>HCC-4</t>
  </si>
  <si>
    <t>HCC-5</t>
  </si>
  <si>
    <t>HCS-6</t>
  </si>
  <si>
    <t>HZ-10</t>
  </si>
  <si>
    <t>&lt;5.00</t>
  </si>
  <si>
    <t>&lt;50.0</t>
  </si>
  <si>
    <t>&lt;0.050</t>
  </si>
  <si>
    <t>HZ-8</t>
  </si>
  <si>
    <t>LA-1</t>
  </si>
  <si>
    <t>LA-2</t>
  </si>
  <si>
    <t>MC-2</t>
  </si>
  <si>
    <t>MC-3</t>
  </si>
  <si>
    <t>MC-4</t>
  </si>
  <si>
    <t>MC-5</t>
  </si>
  <si>
    <t>NEC-1</t>
  </si>
  <si>
    <t>PV-1</t>
  </si>
  <si>
    <t>PV-10</t>
  </si>
  <si>
    <t>PV-11</t>
  </si>
  <si>
    <t>PV-2</t>
  </si>
  <si>
    <t>PV-7</t>
  </si>
  <si>
    <t>RC-1</t>
  </si>
  <si>
    <t>SB-1</t>
  </si>
  <si>
    <t>SB-2</t>
  </si>
  <si>
    <t>SC-14</t>
  </si>
  <si>
    <t>SC-24</t>
  </si>
  <si>
    <t>SC-28</t>
  </si>
  <si>
    <t>SC-36</t>
  </si>
  <si>
    <t>SC-40</t>
  </si>
  <si>
    <t>SM-1</t>
  </si>
  <si>
    <t>SM-10</t>
  </si>
  <si>
    <t>SM-12</t>
  </si>
  <si>
    <t>SM-13</t>
  </si>
  <si>
    <t>SM-14</t>
  </si>
  <si>
    <t>SM-3</t>
  </si>
  <si>
    <t>SM-6</t>
  </si>
  <si>
    <t>W-7</t>
  </si>
  <si>
    <t>W-9</t>
  </si>
  <si>
    <t>&lt;0.001</t>
  </si>
  <si>
    <r>
      <t>HCO</t>
    </r>
    <r>
      <rPr>
        <b/>
        <vertAlign val="superscript"/>
        <sz val="10"/>
        <color indexed="8"/>
        <rFont val="Arial"/>
        <family val="2"/>
      </rPr>
      <t>3-</t>
    </r>
  </si>
  <si>
    <r>
      <t>F</t>
    </r>
    <r>
      <rPr>
        <b/>
        <vertAlign val="superscript"/>
        <sz val="10"/>
        <color indexed="8"/>
        <rFont val="Arial"/>
        <family val="2"/>
      </rPr>
      <t>-</t>
    </r>
  </si>
  <si>
    <r>
      <t>Cl</t>
    </r>
    <r>
      <rPr>
        <b/>
        <vertAlign val="superscript"/>
        <sz val="10"/>
        <color indexed="8"/>
        <rFont val="Arial"/>
        <family val="2"/>
      </rPr>
      <t>-</t>
    </r>
  </si>
  <si>
    <r>
      <t>NO</t>
    </r>
    <r>
      <rPr>
        <b/>
        <vertAlign val="subscript"/>
        <sz val="10"/>
        <color indexed="8"/>
        <rFont val="Arial"/>
        <family val="2"/>
      </rPr>
      <t>3</t>
    </r>
    <r>
      <rPr>
        <b/>
        <vertAlign val="superscript"/>
        <sz val="10"/>
        <color indexed="8"/>
        <rFont val="Arial"/>
        <family val="2"/>
      </rPr>
      <t>-2</t>
    </r>
  </si>
  <si>
    <r>
      <t>SO</t>
    </r>
    <r>
      <rPr>
        <b/>
        <vertAlign val="subscript"/>
        <sz val="10"/>
        <color indexed="8"/>
        <rFont val="Arial"/>
        <family val="2"/>
      </rPr>
      <t>4</t>
    </r>
    <r>
      <rPr>
        <b/>
        <vertAlign val="superscript"/>
        <sz val="10"/>
        <color indexed="8"/>
        <rFont val="Arial"/>
        <family val="2"/>
      </rPr>
      <t>-2</t>
    </r>
  </si>
  <si>
    <t>&lt;0.10</t>
  </si>
  <si>
    <t>&lt;0.20</t>
  </si>
  <si>
    <t>&lt;0.02</t>
  </si>
  <si>
    <t>&lt;0.01</t>
  </si>
  <si>
    <t>&lt;0.05</t>
  </si>
  <si>
    <t>LV-1</t>
  </si>
  <si>
    <t>DVIW</t>
  </si>
  <si>
    <t>L-HS</t>
  </si>
  <si>
    <t>GV-5</t>
  </si>
  <si>
    <t>GV-6</t>
  </si>
  <si>
    <t>SiO2</t>
  </si>
  <si>
    <t>SC-38</t>
  </si>
  <si>
    <t>CW-43-7</t>
  </si>
  <si>
    <t>CW-35-B20</t>
  </si>
  <si>
    <t>CW-81A-19</t>
  </si>
  <si>
    <t>SC-1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</si>
</sst>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00_);_(* \(#,##0.000\);_(* &quot;-&quot;??_);_(@_)"/>
    <numFmt numFmtId="171" formatCode="_(* #,##0.0000_);_(* \(#,##0.00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2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7" fillId="2" borderId="0" xfId="0" applyFont="1" applyFill="1" applyAlignment="1">
      <alignment/>
    </xf>
    <xf numFmtId="1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3"/>
  <sheetViews>
    <sheetView tabSelected="1" zoomScale="65" zoomScaleNormal="6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W14" sqref="AW14"/>
    </sheetView>
  </sheetViews>
  <sheetFormatPr defaultColWidth="9.140625" defaultRowHeight="12.75"/>
  <cols>
    <col min="1" max="1" width="13.7109375" style="3" bestFit="1" customWidth="1"/>
    <col min="2" max="2" width="9.140625" style="1" bestFit="1" customWidth="1"/>
    <col min="3" max="4" width="7.57421875" style="1" bestFit="1" customWidth="1"/>
    <col min="5" max="5" width="8.421875" style="1" bestFit="1" customWidth="1"/>
    <col min="6" max="6" width="8.140625" style="1" bestFit="1" customWidth="1"/>
    <col min="7" max="7" width="7.57421875" style="1" bestFit="1" customWidth="1"/>
    <col min="8" max="8" width="8.28125" style="1" bestFit="1" customWidth="1"/>
    <col min="9" max="9" width="7.57421875" style="2" bestFit="1" customWidth="1"/>
    <col min="10" max="11" width="7.57421875" style="1" bestFit="1" customWidth="1"/>
    <col min="12" max="12" width="8.28125" style="1" bestFit="1" customWidth="1"/>
    <col min="13" max="14" width="7.57421875" style="1" bestFit="1" customWidth="1"/>
    <col min="15" max="15" width="7.421875" style="1" customWidth="1"/>
    <col min="16" max="16" width="11.28125" style="1" customWidth="1"/>
    <col min="17" max="17" width="10.421875" style="1" customWidth="1"/>
    <col min="18" max="18" width="11.00390625" style="1" bestFit="1" customWidth="1"/>
    <col min="19" max="19" width="9.140625" style="3" customWidth="1"/>
    <col min="20" max="20" width="6.7109375" style="3" bestFit="1" customWidth="1"/>
    <col min="21" max="22" width="6.8515625" style="3" bestFit="1" customWidth="1"/>
    <col min="23" max="23" width="8.00390625" style="3" bestFit="1" customWidth="1"/>
    <col min="24" max="24" width="6.8515625" style="3" bestFit="1" customWidth="1"/>
    <col min="25" max="25" width="7.140625" style="3" bestFit="1" customWidth="1"/>
    <col min="26" max="26" width="6.7109375" style="3" bestFit="1" customWidth="1"/>
    <col min="27" max="33" width="6.8515625" style="3" bestFit="1" customWidth="1"/>
    <col min="34" max="34" width="6.7109375" style="3" bestFit="1" customWidth="1"/>
    <col min="35" max="36" width="6.8515625" style="3" bestFit="1" customWidth="1"/>
    <col min="37" max="37" width="7.140625" style="3" bestFit="1" customWidth="1"/>
    <col min="38" max="38" width="6.8515625" style="3" bestFit="1" customWidth="1"/>
    <col min="39" max="39" width="6.7109375" style="3" bestFit="1" customWidth="1"/>
    <col min="40" max="41" width="6.8515625" style="3" bestFit="1" customWidth="1"/>
    <col min="42" max="44" width="6.7109375" style="3" bestFit="1" customWidth="1"/>
    <col min="45" max="46" width="6.8515625" style="3" bestFit="1" customWidth="1"/>
    <col min="47" max="47" width="7.57421875" style="3" bestFit="1" customWidth="1"/>
    <col min="48" max="48" width="7.140625" style="3" bestFit="1" customWidth="1"/>
    <col min="49" max="49" width="6.8515625" style="3" bestFit="1" customWidth="1"/>
    <col min="50" max="16384" width="9.140625" style="3" customWidth="1"/>
  </cols>
  <sheetData>
    <row r="1" spans="2:49" s="6" customFormat="1" ht="15">
      <c r="B1" s="6" t="s">
        <v>106</v>
      </c>
      <c r="C1" s="6" t="s">
        <v>107</v>
      </c>
      <c r="D1" s="6" t="s">
        <v>108</v>
      </c>
      <c r="E1" s="6" t="s">
        <v>109</v>
      </c>
      <c r="F1" s="6" t="s">
        <v>110</v>
      </c>
      <c r="G1" s="6" t="s">
        <v>0</v>
      </c>
      <c r="H1" s="6" t="s">
        <v>17</v>
      </c>
      <c r="I1" s="7" t="s">
        <v>1</v>
      </c>
      <c r="J1" s="6" t="s">
        <v>2</v>
      </c>
      <c r="K1" s="6" t="s">
        <v>3</v>
      </c>
      <c r="L1" s="6" t="s">
        <v>21</v>
      </c>
      <c r="M1" s="6" t="s">
        <v>4</v>
      </c>
      <c r="N1" s="6" t="s">
        <v>29</v>
      </c>
      <c r="O1" s="6" t="s">
        <v>121</v>
      </c>
      <c r="T1" s="6" t="s">
        <v>5</v>
      </c>
      <c r="U1" s="6" t="s">
        <v>6</v>
      </c>
      <c r="V1" s="6" t="s">
        <v>7</v>
      </c>
      <c r="W1" s="6" t="s">
        <v>8</v>
      </c>
      <c r="X1" s="6" t="s">
        <v>9</v>
      </c>
      <c r="Y1" s="6" t="s">
        <v>10</v>
      </c>
      <c r="Z1" s="6" t="s">
        <v>11</v>
      </c>
      <c r="AA1" s="6" t="s">
        <v>12</v>
      </c>
      <c r="AB1" s="6" t="s">
        <v>13</v>
      </c>
      <c r="AC1" s="6" t="s">
        <v>14</v>
      </c>
      <c r="AD1" s="6" t="s">
        <v>15</v>
      </c>
      <c r="AE1" s="6" t="s">
        <v>16</v>
      </c>
      <c r="AF1" s="6" t="s">
        <v>18</v>
      </c>
      <c r="AG1" s="6" t="s">
        <v>19</v>
      </c>
      <c r="AH1" s="6" t="s">
        <v>20</v>
      </c>
      <c r="AI1" s="6" t="s">
        <v>2</v>
      </c>
      <c r="AJ1" s="6" t="s">
        <v>22</v>
      </c>
      <c r="AK1" s="6" t="s">
        <v>23</v>
      </c>
      <c r="AL1" s="6" t="s">
        <v>24</v>
      </c>
      <c r="AM1" s="6" t="s">
        <v>25</v>
      </c>
      <c r="AN1" s="6" t="s">
        <v>26</v>
      </c>
      <c r="AO1" s="6" t="s">
        <v>27</v>
      </c>
      <c r="AP1" s="6" t="s">
        <v>28</v>
      </c>
      <c r="AQ1" s="6" t="s">
        <v>30</v>
      </c>
      <c r="AR1" s="6" t="s">
        <v>31</v>
      </c>
      <c r="AS1" s="6" t="s">
        <v>32</v>
      </c>
      <c r="AT1" s="6" t="s">
        <v>33</v>
      </c>
      <c r="AU1" s="6" t="s">
        <v>34</v>
      </c>
      <c r="AV1" s="6" t="s">
        <v>35</v>
      </c>
      <c r="AW1" s="6" t="s">
        <v>36</v>
      </c>
    </row>
    <row r="2" spans="2:49" s="6" customFormat="1" ht="12.75">
      <c r="B2" s="6" t="s">
        <v>38</v>
      </c>
      <c r="C2" s="6" t="s">
        <v>38</v>
      </c>
      <c r="D2" s="6" t="s">
        <v>38</v>
      </c>
      <c r="E2" s="6" t="s">
        <v>38</v>
      </c>
      <c r="F2" s="6" t="s">
        <v>38</v>
      </c>
      <c r="G2" s="6" t="s">
        <v>38</v>
      </c>
      <c r="H2" s="6" t="s">
        <v>38</v>
      </c>
      <c r="I2" s="7" t="s">
        <v>38</v>
      </c>
      <c r="J2" s="6" t="s">
        <v>38</v>
      </c>
      <c r="K2" s="6" t="s">
        <v>38</v>
      </c>
      <c r="L2" s="6" t="s">
        <v>38</v>
      </c>
      <c r="M2" s="6" t="s">
        <v>38</v>
      </c>
      <c r="N2" s="6" t="s">
        <v>38</v>
      </c>
      <c r="O2" s="6" t="s">
        <v>38</v>
      </c>
      <c r="P2" s="6" t="s">
        <v>39</v>
      </c>
      <c r="Q2" s="6" t="s">
        <v>40</v>
      </c>
      <c r="R2" s="8" t="s">
        <v>41</v>
      </c>
      <c r="T2" s="6" t="s">
        <v>42</v>
      </c>
      <c r="U2" s="6" t="s">
        <v>42</v>
      </c>
      <c r="V2" s="6" t="s">
        <v>42</v>
      </c>
      <c r="W2" s="6" t="s">
        <v>42</v>
      </c>
      <c r="X2" s="6" t="s">
        <v>42</v>
      </c>
      <c r="Y2" s="6" t="s">
        <v>42</v>
      </c>
      <c r="Z2" s="6" t="s">
        <v>42</v>
      </c>
      <c r="AA2" s="6" t="s">
        <v>42</v>
      </c>
      <c r="AB2" s="6" t="s">
        <v>42</v>
      </c>
      <c r="AC2" s="6" t="s">
        <v>42</v>
      </c>
      <c r="AD2" s="6" t="s">
        <v>42</v>
      </c>
      <c r="AE2" s="6" t="s">
        <v>42</v>
      </c>
      <c r="AF2" s="6" t="s">
        <v>42</v>
      </c>
      <c r="AG2" s="6" t="s">
        <v>42</v>
      </c>
      <c r="AH2" s="6" t="s">
        <v>42</v>
      </c>
      <c r="AI2" s="6" t="s">
        <v>42</v>
      </c>
      <c r="AJ2" s="6" t="s">
        <v>42</v>
      </c>
      <c r="AK2" s="6" t="s">
        <v>42</v>
      </c>
      <c r="AL2" s="6" t="s">
        <v>42</v>
      </c>
      <c r="AM2" s="6" t="s">
        <v>42</v>
      </c>
      <c r="AN2" s="6" t="s">
        <v>42</v>
      </c>
      <c r="AO2" s="6" t="s">
        <v>42</v>
      </c>
      <c r="AP2" s="6" t="s">
        <v>42</v>
      </c>
      <c r="AQ2" s="6" t="s">
        <v>42</v>
      </c>
      <c r="AR2" s="6" t="s">
        <v>42</v>
      </c>
      <c r="AS2" s="6" t="s">
        <v>42</v>
      </c>
      <c r="AT2" s="6" t="s">
        <v>42</v>
      </c>
      <c r="AU2" s="6" t="s">
        <v>42</v>
      </c>
      <c r="AV2" s="6" t="s">
        <v>42</v>
      </c>
      <c r="AW2" s="6" t="s">
        <v>42</v>
      </c>
    </row>
    <row r="3" spans="1:36" ht="12.75">
      <c r="A3" s="10" t="s">
        <v>37</v>
      </c>
      <c r="H3" s="3"/>
      <c r="N3" s="3"/>
      <c r="O3" s="3"/>
      <c r="R3" s="4"/>
      <c r="AI3" s="1"/>
      <c r="AJ3" s="1"/>
    </row>
    <row r="4" spans="1:36" ht="12.75">
      <c r="A4" s="10"/>
      <c r="B4"/>
      <c r="H4" s="3"/>
      <c r="N4" s="3"/>
      <c r="O4" s="3"/>
      <c r="R4" s="4"/>
      <c r="AI4" s="1"/>
      <c r="AJ4" s="1"/>
    </row>
    <row r="5" spans="1:49" ht="12.75">
      <c r="A5" s="3" t="s">
        <v>43</v>
      </c>
      <c r="B5" s="5">
        <v>138</v>
      </c>
      <c r="C5" s="2">
        <v>0.07</v>
      </c>
      <c r="D5" s="5">
        <v>16.47</v>
      </c>
      <c r="E5" s="2">
        <v>2.06</v>
      </c>
      <c r="F5" s="2">
        <v>21.030799999999996</v>
      </c>
      <c r="G5" s="2">
        <v>12.889153782505685</v>
      </c>
      <c r="H5" s="9">
        <v>0.03390748414755063</v>
      </c>
      <c r="I5" s="4">
        <v>0.79</v>
      </c>
      <c r="J5" s="4">
        <v>0.005130333370894703</v>
      </c>
      <c r="K5" s="2">
        <v>16.4</v>
      </c>
      <c r="L5" s="9" t="s">
        <v>105</v>
      </c>
      <c r="M5" s="2">
        <v>14.7</v>
      </c>
      <c r="N5" s="1">
        <v>6.83</v>
      </c>
      <c r="O5" s="1">
        <f>N5*2.1393</f>
        <v>14.611419</v>
      </c>
      <c r="P5" s="2">
        <f>G5/20.04+K5/12.15+M5/22.99+I5/39.098+J5/6.941</f>
        <v>2.653318795300214</v>
      </c>
      <c r="Q5" s="2">
        <f>D5/35.435+C5/18.998+B5/61.006+F5/48.025+E5/62.005</f>
        <v>3.201688589755245</v>
      </c>
      <c r="R5" s="4">
        <f>P5/Q5</f>
        <v>0.8287248184568283</v>
      </c>
      <c r="S5" s="2"/>
      <c r="T5" s="9" t="s">
        <v>111</v>
      </c>
      <c r="U5" s="1">
        <v>30.3</v>
      </c>
      <c r="V5" s="1">
        <v>3.24</v>
      </c>
      <c r="W5" s="1" t="s">
        <v>44</v>
      </c>
      <c r="X5" s="1">
        <v>210</v>
      </c>
      <c r="Y5" s="1">
        <v>0.126</v>
      </c>
      <c r="Z5" s="1">
        <v>13.9</v>
      </c>
      <c r="AA5" s="4">
        <v>0.2057981264604525</v>
      </c>
      <c r="AB5" s="4">
        <v>1.4559430861057894</v>
      </c>
      <c r="AC5" s="4">
        <v>1.35326801374817</v>
      </c>
      <c r="AD5" s="4">
        <v>1.9745036723191238</v>
      </c>
      <c r="AE5" s="4">
        <v>0.6246367317833186</v>
      </c>
      <c r="AF5" s="2">
        <v>26.8884974096899</v>
      </c>
      <c r="AG5" s="4">
        <v>0.22538004367688835</v>
      </c>
      <c r="AH5" s="4" t="s">
        <v>45</v>
      </c>
      <c r="AI5" s="4">
        <v>5.130333370894703</v>
      </c>
      <c r="AJ5" s="4">
        <v>1.2874607811316672</v>
      </c>
      <c r="AK5" s="2">
        <v>26</v>
      </c>
      <c r="AL5" s="4">
        <v>0.263</v>
      </c>
      <c r="AM5" s="1" t="s">
        <v>114</v>
      </c>
      <c r="AN5" s="4">
        <v>0.541</v>
      </c>
      <c r="AO5" s="1">
        <v>4.03</v>
      </c>
      <c r="AP5" s="1">
        <v>10.9</v>
      </c>
      <c r="AQ5" s="4">
        <v>0.088</v>
      </c>
      <c r="AR5" s="1" t="s">
        <v>114</v>
      </c>
      <c r="AS5" s="1">
        <v>167</v>
      </c>
      <c r="AT5" s="4">
        <v>0.091</v>
      </c>
      <c r="AU5" s="1">
        <v>1.35</v>
      </c>
      <c r="AV5" s="1">
        <v>3.36</v>
      </c>
      <c r="AW5" s="4">
        <v>4</v>
      </c>
    </row>
    <row r="6" spans="1:49" ht="12.75">
      <c r="A6" s="3" t="s">
        <v>46</v>
      </c>
      <c r="B6" s="5">
        <v>136</v>
      </c>
      <c r="C6" s="2">
        <v>0.06</v>
      </c>
      <c r="D6" s="5">
        <v>16.714</v>
      </c>
      <c r="E6" s="2">
        <v>1.28</v>
      </c>
      <c r="F6" s="2">
        <v>23.803199999999997</v>
      </c>
      <c r="G6" s="2">
        <v>32.76624218238719</v>
      </c>
      <c r="H6" s="9">
        <v>0.0316834013627446</v>
      </c>
      <c r="I6" s="4">
        <v>1.62</v>
      </c>
      <c r="J6" s="4">
        <v>0.00030782000225368215</v>
      </c>
      <c r="K6" s="4">
        <v>6.48</v>
      </c>
      <c r="L6" s="9" t="s">
        <v>105</v>
      </c>
      <c r="M6" s="2">
        <v>18.8</v>
      </c>
      <c r="N6" s="4">
        <v>8.31</v>
      </c>
      <c r="O6" s="1">
        <f aca="true" t="shared" si="0" ref="O6:O70">N6*2.1393</f>
        <v>17.777583</v>
      </c>
      <c r="P6" s="2">
        <f>G6/20.04+K6/12.15+M6/22.99+I6/39.098+J6/6.941</f>
        <v>3.0276008974022535</v>
      </c>
      <c r="Q6" s="2">
        <f>D6/35.435+C6/18.998+B6/61.006+F6/48.025+E6/62.005</f>
        <v>3.2204130411137264</v>
      </c>
      <c r="R6" s="4">
        <f>P6/Q6</f>
        <v>0.9401281322457966</v>
      </c>
      <c r="S6" s="2"/>
      <c r="T6" s="9" t="s">
        <v>111</v>
      </c>
      <c r="U6" s="1">
        <v>27.2</v>
      </c>
      <c r="V6" s="1">
        <v>12.2</v>
      </c>
      <c r="W6" s="1" t="s">
        <v>44</v>
      </c>
      <c r="X6" s="1">
        <v>302</v>
      </c>
      <c r="Y6" s="1" t="s">
        <v>111</v>
      </c>
      <c r="Z6" s="1" t="s">
        <v>47</v>
      </c>
      <c r="AA6" s="4">
        <v>0.16100513801926236</v>
      </c>
      <c r="AB6" s="4">
        <v>1.0782443041516885</v>
      </c>
      <c r="AC6" s="4">
        <v>4.590847452278753</v>
      </c>
      <c r="AD6" s="4">
        <v>0.37225442015321075</v>
      </c>
      <c r="AE6" s="4">
        <v>0.3868707614312794</v>
      </c>
      <c r="AF6" s="2">
        <v>38.98947215197421</v>
      </c>
      <c r="AG6" s="4">
        <v>0.2713076909038926</v>
      </c>
      <c r="AH6" s="4" t="s">
        <v>45</v>
      </c>
      <c r="AI6" s="4">
        <v>0.30782000225368217</v>
      </c>
      <c r="AJ6" s="4">
        <v>1.30940789168637</v>
      </c>
      <c r="AK6" s="1">
        <v>19.6</v>
      </c>
      <c r="AL6" s="4">
        <v>0.099</v>
      </c>
      <c r="AM6" s="1" t="s">
        <v>114</v>
      </c>
      <c r="AN6" s="1">
        <v>1.14</v>
      </c>
      <c r="AO6" s="1">
        <v>5.17</v>
      </c>
      <c r="AP6" s="1">
        <v>14.8</v>
      </c>
      <c r="AQ6" s="4">
        <v>0.075</v>
      </c>
      <c r="AR6" s="1" t="s">
        <v>114</v>
      </c>
      <c r="AS6" s="1">
        <v>187</v>
      </c>
      <c r="AT6" s="1" t="s">
        <v>114</v>
      </c>
      <c r="AU6" s="1">
        <v>2.14</v>
      </c>
      <c r="AV6" s="1">
        <v>5.46</v>
      </c>
      <c r="AW6" s="1">
        <v>10.1</v>
      </c>
    </row>
    <row r="7" spans="2:49" ht="12.75">
      <c r="B7" s="5"/>
      <c r="C7" s="2"/>
      <c r="D7" s="5"/>
      <c r="E7" s="2"/>
      <c r="F7" s="5"/>
      <c r="G7" s="2"/>
      <c r="H7" s="2"/>
      <c r="J7" s="4"/>
      <c r="K7" s="4"/>
      <c r="L7" s="9"/>
      <c r="M7" s="5"/>
      <c r="O7"/>
      <c r="P7" s="2"/>
      <c r="Q7" s="2"/>
      <c r="R7" s="4"/>
      <c r="S7" s="2"/>
      <c r="T7" s="9"/>
      <c r="U7" s="1"/>
      <c r="V7" s="1"/>
      <c r="W7" s="1"/>
      <c r="X7" s="1"/>
      <c r="Y7" s="1"/>
      <c r="Z7" s="1"/>
      <c r="AA7" s="4"/>
      <c r="AB7" s="4"/>
      <c r="AC7" s="4"/>
      <c r="AD7" s="9"/>
      <c r="AE7" s="9"/>
      <c r="AF7" s="2"/>
      <c r="AG7" s="9"/>
      <c r="AH7" s="4"/>
      <c r="AI7" s="9"/>
      <c r="AJ7" s="4"/>
      <c r="AK7" s="1"/>
      <c r="AL7" s="1"/>
      <c r="AM7" s="1"/>
      <c r="AN7" s="1"/>
      <c r="AO7" s="1"/>
      <c r="AP7" s="1"/>
      <c r="AQ7" s="4"/>
      <c r="AR7" s="1"/>
      <c r="AS7" s="1"/>
      <c r="AT7" s="1"/>
      <c r="AU7" s="1"/>
      <c r="AV7" s="1"/>
      <c r="AW7" s="1"/>
    </row>
    <row r="8" spans="1:49" ht="12.75">
      <c r="A8" s="3" t="s">
        <v>48</v>
      </c>
      <c r="B8" s="5">
        <v>617</v>
      </c>
      <c r="C8" s="2">
        <v>2.24</v>
      </c>
      <c r="D8" s="5">
        <v>26.23</v>
      </c>
      <c r="E8" s="2">
        <v>0.1</v>
      </c>
      <c r="F8" s="5">
        <v>104.4464</v>
      </c>
      <c r="G8" s="2">
        <v>34.158522695466225</v>
      </c>
      <c r="H8" s="9">
        <v>0.04230285673764864</v>
      </c>
      <c r="I8" s="2">
        <v>39.3</v>
      </c>
      <c r="J8" s="4">
        <v>0.2097327920831627</v>
      </c>
      <c r="K8" s="4">
        <v>4.89</v>
      </c>
      <c r="L8" s="9">
        <v>0.03015538769193807</v>
      </c>
      <c r="M8" s="5">
        <v>264.5</v>
      </c>
      <c r="N8" s="1">
        <v>35</v>
      </c>
      <c r="O8" s="1">
        <f t="shared" si="0"/>
        <v>74.8755</v>
      </c>
      <c r="P8" s="2">
        <f>G8/20.04+K8/12.15+M8/22.99+I8/39.098+J8/6.941</f>
        <v>14.647371425362481</v>
      </c>
      <c r="Q8" s="2">
        <f>D8/35.435+C8/18.998+B8/61.006+F8/48.025+E8/62.005</f>
        <v>13.148341751858597</v>
      </c>
      <c r="R8" s="4">
        <f>P8/Q8</f>
        <v>1.114009028803346</v>
      </c>
      <c r="S8" s="2"/>
      <c r="T8" s="9" t="s">
        <v>112</v>
      </c>
      <c r="U8" s="1" t="s">
        <v>112</v>
      </c>
      <c r="V8" s="1" t="s">
        <v>112</v>
      </c>
      <c r="W8" s="1">
        <v>1880</v>
      </c>
      <c r="X8" s="1">
        <v>318</v>
      </c>
      <c r="Y8" s="4">
        <v>0.737</v>
      </c>
      <c r="Z8" s="4">
        <v>3.2</v>
      </c>
      <c r="AA8" s="4">
        <v>0.15975703617415182</v>
      </c>
      <c r="AB8" s="4">
        <v>1.8121546281746532</v>
      </c>
      <c r="AC8" s="4">
        <v>0.22213309218398766</v>
      </c>
      <c r="AD8" s="5">
        <v>389.41130666947464</v>
      </c>
      <c r="AE8" s="4">
        <v>1.3730088154845352</v>
      </c>
      <c r="AF8" s="2">
        <v>42.287382366249155</v>
      </c>
      <c r="AG8" s="2">
        <v>37.179799134978616</v>
      </c>
      <c r="AH8" s="4" t="s">
        <v>49</v>
      </c>
      <c r="AI8" s="5">
        <v>209.7327920831627</v>
      </c>
      <c r="AJ8" s="1" t="s">
        <v>113</v>
      </c>
      <c r="AK8" s="1">
        <v>15.4</v>
      </c>
      <c r="AL8" s="1">
        <v>1.98</v>
      </c>
      <c r="AM8" s="4">
        <v>0.042</v>
      </c>
      <c r="AN8" s="1">
        <v>138</v>
      </c>
      <c r="AO8" s="1">
        <v>17.4</v>
      </c>
      <c r="AP8" s="1">
        <v>15.7</v>
      </c>
      <c r="AQ8" s="4">
        <v>0.053</v>
      </c>
      <c r="AR8" s="1" t="s">
        <v>113</v>
      </c>
      <c r="AS8" s="1">
        <v>186</v>
      </c>
      <c r="AT8" s="4">
        <v>0.088</v>
      </c>
      <c r="AU8" s="1" t="s">
        <v>113</v>
      </c>
      <c r="AV8" s="4">
        <v>0.591</v>
      </c>
      <c r="AW8" s="1">
        <v>45.1</v>
      </c>
    </row>
    <row r="9" spans="1:49" ht="12.75">
      <c r="A9" s="3" t="s">
        <v>50</v>
      </c>
      <c r="B9" s="5">
        <v>639</v>
      </c>
      <c r="C9" s="2">
        <v>2.16</v>
      </c>
      <c r="D9" s="5">
        <v>23.424</v>
      </c>
      <c r="E9" s="2">
        <v>0.1</v>
      </c>
      <c r="F9" s="2">
        <v>93.82079999999999</v>
      </c>
      <c r="G9" s="2">
        <v>31.76618931710419</v>
      </c>
      <c r="H9" s="9">
        <v>0.04228887349017627</v>
      </c>
      <c r="I9" s="2">
        <v>38.7</v>
      </c>
      <c r="J9" s="4">
        <v>0.0918084150293116</v>
      </c>
      <c r="K9" s="4">
        <v>4.92</v>
      </c>
      <c r="L9" s="9">
        <v>0.1119095232374909</v>
      </c>
      <c r="M9" s="5">
        <v>262</v>
      </c>
      <c r="N9" s="1">
        <v>34.2</v>
      </c>
      <c r="O9" s="1">
        <f t="shared" si="0"/>
        <v>73.16406</v>
      </c>
      <c r="P9" s="2">
        <f>G9/20.04+K9/12.15+M9/22.99+I9/39.098+J9/6.941</f>
        <v>14.389384125750858</v>
      </c>
      <c r="Q9" s="2">
        <f>D9/35.435+C9/18.998+B9/61.006+F9/48.025+E9/62.005</f>
        <v>13.204312373345745</v>
      </c>
      <c r="R9" s="4">
        <f>P9/Q9</f>
        <v>1.0897488425673192</v>
      </c>
      <c r="S9" s="2"/>
      <c r="T9" s="9" t="s">
        <v>112</v>
      </c>
      <c r="U9" s="1">
        <v>32.2</v>
      </c>
      <c r="V9" s="1" t="s">
        <v>112</v>
      </c>
      <c r="W9" s="1">
        <v>1900</v>
      </c>
      <c r="X9" s="1">
        <v>299</v>
      </c>
      <c r="Y9" s="4">
        <v>0.995</v>
      </c>
      <c r="Z9" s="1">
        <v>32.1</v>
      </c>
      <c r="AA9" s="4">
        <v>0.0865350612609989</v>
      </c>
      <c r="AB9" s="4">
        <v>2.392732930905647</v>
      </c>
      <c r="AC9" s="4">
        <v>0.1263044610137739</v>
      </c>
      <c r="AD9" s="5">
        <v>383.3815263158624</v>
      </c>
      <c r="AE9" s="4">
        <v>2.5375768335353395</v>
      </c>
      <c r="AF9" s="2">
        <v>39.32141591927071</v>
      </c>
      <c r="AG9" s="2">
        <v>35.77033743133665</v>
      </c>
      <c r="AH9" s="4" t="s">
        <v>49</v>
      </c>
      <c r="AI9" s="2">
        <v>91.8084150293116</v>
      </c>
      <c r="AJ9" s="1" t="s">
        <v>113</v>
      </c>
      <c r="AK9" s="1">
        <v>10.4</v>
      </c>
      <c r="AL9" s="1">
        <v>0.21</v>
      </c>
      <c r="AM9" s="4">
        <v>0.036</v>
      </c>
      <c r="AN9" s="1">
        <v>43.3</v>
      </c>
      <c r="AO9" s="1">
        <v>14.3</v>
      </c>
      <c r="AP9" s="1">
        <v>3.27</v>
      </c>
      <c r="AQ9" s="4">
        <v>0.048</v>
      </c>
      <c r="AR9" s="1" t="s">
        <v>113</v>
      </c>
      <c r="AS9" s="1">
        <v>201</v>
      </c>
      <c r="AT9" s="4">
        <v>0.12</v>
      </c>
      <c r="AU9" s="1" t="s">
        <v>113</v>
      </c>
      <c r="AV9" s="1" t="s">
        <v>113</v>
      </c>
      <c r="AW9" s="1">
        <v>10.1</v>
      </c>
    </row>
    <row r="10" spans="1:49" ht="12.75">
      <c r="A10" s="3" t="s">
        <v>51</v>
      </c>
      <c r="B10" s="5">
        <v>638</v>
      </c>
      <c r="C10" s="2">
        <v>2.15</v>
      </c>
      <c r="D10" s="5">
        <v>22.814</v>
      </c>
      <c r="E10" s="2">
        <v>0.1</v>
      </c>
      <c r="F10" s="2">
        <v>87.812</v>
      </c>
      <c r="G10" s="2">
        <v>36.43486947333708</v>
      </c>
      <c r="H10" s="9">
        <v>0.10351041714614857</v>
      </c>
      <c r="I10" s="2">
        <v>38.1</v>
      </c>
      <c r="J10" s="4">
        <v>0.5486525087788249</v>
      </c>
      <c r="K10" s="4">
        <v>5.03</v>
      </c>
      <c r="L10" s="9">
        <v>0.10801628072952366</v>
      </c>
      <c r="M10" s="5">
        <v>260</v>
      </c>
      <c r="N10" s="1">
        <v>31.5</v>
      </c>
      <c r="O10" s="1">
        <f t="shared" si="0"/>
        <v>67.38795</v>
      </c>
      <c r="P10" s="2">
        <f>G10/20.04+K10/12.15+M10/22.99+I10/39.098+J10/6.941</f>
        <v>14.59488349181224</v>
      </c>
      <c r="Q10" s="2">
        <f>D10/35.435+C10/18.998+B10/61.006+F10/48.025+E10/62.005</f>
        <v>13.045061385900748</v>
      </c>
      <c r="R10" s="4">
        <f>P10/Q10</f>
        <v>1.1188052750435162</v>
      </c>
      <c r="S10" s="2"/>
      <c r="T10" s="9" t="s">
        <v>112</v>
      </c>
      <c r="U10" s="1">
        <v>23.3</v>
      </c>
      <c r="V10" s="1">
        <v>8.66</v>
      </c>
      <c r="W10" s="1">
        <v>1990</v>
      </c>
      <c r="X10" s="1">
        <v>306</v>
      </c>
      <c r="Y10" s="1">
        <v>1.14</v>
      </c>
      <c r="Z10" s="1">
        <v>12.3</v>
      </c>
      <c r="AA10" s="1" t="s">
        <v>113</v>
      </c>
      <c r="AB10" s="4">
        <v>2.630591679402693</v>
      </c>
      <c r="AC10" s="4">
        <v>0.1749661402735185</v>
      </c>
      <c r="AD10" s="5">
        <v>389.28660992502955</v>
      </c>
      <c r="AE10" s="4">
        <v>2.499179844534389</v>
      </c>
      <c r="AF10" s="2">
        <v>39.77581628966577</v>
      </c>
      <c r="AG10" s="2">
        <v>35.84029345029169</v>
      </c>
      <c r="AH10" s="4" t="s">
        <v>49</v>
      </c>
      <c r="AI10" s="5">
        <v>548.6525087788249</v>
      </c>
      <c r="AJ10" s="1" t="s">
        <v>113</v>
      </c>
      <c r="AK10" s="1" t="s">
        <v>113</v>
      </c>
      <c r="AL10" s="1" t="s">
        <v>113</v>
      </c>
      <c r="AM10" s="4">
        <v>0.036</v>
      </c>
      <c r="AN10" s="1">
        <v>92.9</v>
      </c>
      <c r="AO10" s="1">
        <v>14.3</v>
      </c>
      <c r="AP10" s="1">
        <v>1.54</v>
      </c>
      <c r="AQ10" s="4">
        <v>0.02</v>
      </c>
      <c r="AR10" s="1" t="s">
        <v>113</v>
      </c>
      <c r="AS10" s="1">
        <v>220</v>
      </c>
      <c r="AT10" s="4">
        <v>0.201</v>
      </c>
      <c r="AU10" s="1" t="s">
        <v>113</v>
      </c>
      <c r="AV10" s="4">
        <v>0.033</v>
      </c>
      <c r="AW10" s="1">
        <v>7.89</v>
      </c>
    </row>
    <row r="11" spans="1:49" ht="12.75">
      <c r="A11" s="3" t="s">
        <v>52</v>
      </c>
      <c r="B11" s="5">
        <v>624</v>
      </c>
      <c r="C11" s="2">
        <v>2.24</v>
      </c>
      <c r="D11" s="5">
        <v>23.302</v>
      </c>
      <c r="E11" s="2">
        <v>0.1</v>
      </c>
      <c r="F11" s="2">
        <v>93.82079999999999</v>
      </c>
      <c r="G11" s="2">
        <v>38.736762898000755</v>
      </c>
      <c r="H11" s="9">
        <v>0.049145989333419585</v>
      </c>
      <c r="I11" s="2">
        <v>38.6</v>
      </c>
      <c r="J11" s="4">
        <v>0.21402761401936884</v>
      </c>
      <c r="K11" s="4">
        <v>5.14</v>
      </c>
      <c r="L11" s="9">
        <v>0.06286439085056919</v>
      </c>
      <c r="M11" s="5">
        <v>273.5</v>
      </c>
      <c r="N11" s="1">
        <v>34.2</v>
      </c>
      <c r="O11" s="1">
        <f t="shared" si="0"/>
        <v>73.16406</v>
      </c>
      <c r="P11" s="2">
        <f>G11/20.04+K11/12.15+M11/22.99+I11/39.098+J11/6.941</f>
        <v>15.270592243303973</v>
      </c>
      <c r="Q11" s="2">
        <f>D11/35.435+C11/18.998+B11/61.006+F11/48.025+E11/62.005</f>
        <v>12.959202964581854</v>
      </c>
      <c r="R11" s="4">
        <f>P11/Q11</f>
        <v>1.178358907182738</v>
      </c>
      <c r="S11" s="2"/>
      <c r="T11" s="9" t="s">
        <v>112</v>
      </c>
      <c r="U11" s="1">
        <v>70.1</v>
      </c>
      <c r="V11" s="1">
        <v>0.74</v>
      </c>
      <c r="W11" s="1">
        <v>1680</v>
      </c>
      <c r="X11" s="1">
        <v>296</v>
      </c>
      <c r="Y11" s="4">
        <v>0.902</v>
      </c>
      <c r="Z11" s="1">
        <v>20.6</v>
      </c>
      <c r="AA11" s="4">
        <v>0.23519785881194571</v>
      </c>
      <c r="AB11" s="4">
        <v>2.392886685752768</v>
      </c>
      <c r="AC11" s="4">
        <v>0.10919813690539953</v>
      </c>
      <c r="AD11" s="5">
        <v>367.6384930536986</v>
      </c>
      <c r="AE11" s="4">
        <v>0.28270310583117353</v>
      </c>
      <c r="AF11" s="2">
        <v>37.67077281384492</v>
      </c>
      <c r="AG11" s="2">
        <v>32.46841333665878</v>
      </c>
      <c r="AH11" s="4" t="s">
        <v>49</v>
      </c>
      <c r="AI11" s="5">
        <v>214.02761401936885</v>
      </c>
      <c r="AJ11" s="1" t="s">
        <v>113</v>
      </c>
      <c r="AK11" s="1">
        <v>24.4</v>
      </c>
      <c r="AL11" s="1" t="s">
        <v>113</v>
      </c>
      <c r="AM11" s="4">
        <v>0.04</v>
      </c>
      <c r="AN11" s="1">
        <v>64.7</v>
      </c>
      <c r="AO11" s="1">
        <v>17.1</v>
      </c>
      <c r="AP11" s="1">
        <v>20.9</v>
      </c>
      <c r="AQ11" s="1" t="s">
        <v>113</v>
      </c>
      <c r="AR11" s="1" t="s">
        <v>113</v>
      </c>
      <c r="AS11" s="1">
        <v>186</v>
      </c>
      <c r="AT11" s="4">
        <v>0.336</v>
      </c>
      <c r="AU11" s="1" t="s">
        <v>113</v>
      </c>
      <c r="AV11" s="1">
        <v>0.05</v>
      </c>
      <c r="AW11" s="1">
        <v>14.2</v>
      </c>
    </row>
    <row r="12" spans="2:49" ht="12.75">
      <c r="B12" s="5"/>
      <c r="C12" s="2"/>
      <c r="D12" s="5"/>
      <c r="E12" s="2"/>
      <c r="F12" s="2"/>
      <c r="G12" s="2"/>
      <c r="H12" s="2"/>
      <c r="J12" s="4"/>
      <c r="K12" s="4"/>
      <c r="L12" s="2"/>
      <c r="M12" s="5"/>
      <c r="O12"/>
      <c r="P12" s="2"/>
      <c r="Q12" s="2"/>
      <c r="R12" s="4"/>
      <c r="S12" s="2"/>
      <c r="T12" s="9"/>
      <c r="U12" s="1"/>
      <c r="V12" s="1"/>
      <c r="W12" s="1"/>
      <c r="X12" s="1"/>
      <c r="Y12" s="1"/>
      <c r="Z12" s="1"/>
      <c r="AA12" s="9"/>
      <c r="AB12" s="4"/>
      <c r="AC12" s="9"/>
      <c r="AD12" s="5"/>
      <c r="AE12" s="9"/>
      <c r="AF12" s="2"/>
      <c r="AG12" s="2"/>
      <c r="AH12" s="4"/>
      <c r="AI12" s="5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3" t="s">
        <v>53</v>
      </c>
      <c r="B13" s="5">
        <v>432</v>
      </c>
      <c r="C13" s="2">
        <v>13.13</v>
      </c>
      <c r="D13" s="5">
        <v>18.4952</v>
      </c>
      <c r="E13" s="2">
        <v>0.1</v>
      </c>
      <c r="F13" s="2">
        <v>14.0824</v>
      </c>
      <c r="G13" s="2">
        <v>34.870105632370354</v>
      </c>
      <c r="H13" s="9">
        <v>0.0056482981411309025</v>
      </c>
      <c r="I13" s="4">
        <v>6.9</v>
      </c>
      <c r="J13" s="4">
        <v>0.1595617208078561</v>
      </c>
      <c r="K13" s="4">
        <v>0.27</v>
      </c>
      <c r="L13" s="9">
        <v>0.09930200657210547</v>
      </c>
      <c r="M13" s="5">
        <v>143</v>
      </c>
      <c r="N13" s="1">
        <v>48.2</v>
      </c>
      <c r="O13" s="1">
        <f t="shared" si="0"/>
        <v>103.11426</v>
      </c>
      <c r="P13" s="2">
        <f>G13/20.04+K13/12.15+M13/22.99+I13/39.098+J13/6.941</f>
        <v>8.181811052472089</v>
      </c>
      <c r="Q13" s="2">
        <f>D13/35.435+C13/18.998+B13/61.006+F13/48.025+E13/62.005</f>
        <v>8.589186685843748</v>
      </c>
      <c r="R13" s="4">
        <f>P13/Q13</f>
        <v>0.952571105010085</v>
      </c>
      <c r="S13" s="2"/>
      <c r="T13" s="4">
        <v>0.32613332981469995</v>
      </c>
      <c r="U13" s="1">
        <v>113</v>
      </c>
      <c r="V13" s="1">
        <v>13.9</v>
      </c>
      <c r="W13" s="1">
        <v>388</v>
      </c>
      <c r="X13" s="1">
        <v>107</v>
      </c>
      <c r="Y13" s="1">
        <v>2.27</v>
      </c>
      <c r="Z13" s="1" t="s">
        <v>54</v>
      </c>
      <c r="AA13" s="1" t="s">
        <v>113</v>
      </c>
      <c r="AB13" s="4">
        <v>4.024677261434594</v>
      </c>
      <c r="AC13" s="4">
        <v>0.3047224143400382</v>
      </c>
      <c r="AD13" s="5">
        <v>111.21405808489818</v>
      </c>
      <c r="AE13" s="4">
        <v>1.165261087696847</v>
      </c>
      <c r="AF13" s="4">
        <v>8.381725316771222</v>
      </c>
      <c r="AG13" s="2">
        <v>21.052526989724395</v>
      </c>
      <c r="AH13" s="4" t="s">
        <v>49</v>
      </c>
      <c r="AI13" s="5">
        <v>159.56172080785612</v>
      </c>
      <c r="AJ13" s="4">
        <v>2.5733561125925286</v>
      </c>
      <c r="AK13" s="1">
        <v>8.33</v>
      </c>
      <c r="AL13" s="4">
        <v>0.171</v>
      </c>
      <c r="AM13" s="4">
        <v>0.231</v>
      </c>
      <c r="AN13" s="1">
        <v>1.04</v>
      </c>
      <c r="AO13" s="2">
        <v>17</v>
      </c>
      <c r="AP13" s="1" t="s">
        <v>112</v>
      </c>
      <c r="AQ13" s="1" t="s">
        <v>113</v>
      </c>
      <c r="AR13" s="4">
        <v>0.027</v>
      </c>
      <c r="AS13" s="1">
        <v>55.5</v>
      </c>
      <c r="AT13" s="1" t="s">
        <v>113</v>
      </c>
      <c r="AU13" s="4">
        <v>0.025</v>
      </c>
      <c r="AV13" s="1">
        <v>0.43</v>
      </c>
      <c r="AW13" s="1">
        <v>2.59</v>
      </c>
    </row>
    <row r="14" spans="1:49" s="24" customFormat="1" ht="46.5" customHeight="1">
      <c r="A14" s="24" t="s">
        <v>55</v>
      </c>
      <c r="B14" s="25">
        <v>269</v>
      </c>
      <c r="C14" s="26">
        <v>0.8</v>
      </c>
      <c r="D14" s="26">
        <v>3.6965999999999997</v>
      </c>
      <c r="E14" s="26">
        <v>0.1</v>
      </c>
      <c r="F14" s="26">
        <v>20.416</v>
      </c>
      <c r="G14" s="26">
        <v>53.40369294031259</v>
      </c>
      <c r="H14" s="27">
        <v>0.007510480037067433</v>
      </c>
      <c r="I14" s="28">
        <v>5.1</v>
      </c>
      <c r="J14" s="28">
        <v>0.040551765841425585</v>
      </c>
      <c r="K14" s="26">
        <v>20.2</v>
      </c>
      <c r="L14" s="27">
        <v>0.002008962160873862</v>
      </c>
      <c r="M14" s="26">
        <v>13.5</v>
      </c>
      <c r="N14" s="29">
        <v>23.7</v>
      </c>
      <c r="O14" s="29">
        <f t="shared" si="0"/>
        <v>50.701409999999996</v>
      </c>
      <c r="P14" s="26">
        <f>G14/20.04+K14/12.15+M14/22.99+I14/39.098+J14/6.941</f>
        <v>5.0509020155952085</v>
      </c>
      <c r="Q14" s="26">
        <f>D14/35.435+C14/18.998+B14/61.006+F14/48.025+E14/62.005</f>
        <v>4.982557330652544</v>
      </c>
      <c r="R14" s="28">
        <f>P14/Q14</f>
        <v>1.01371678846969</v>
      </c>
      <c r="S14" s="26"/>
      <c r="T14" s="27" t="s">
        <v>111</v>
      </c>
      <c r="U14" s="29">
        <v>165</v>
      </c>
      <c r="V14" s="29">
        <v>19.1</v>
      </c>
      <c r="W14" s="29" t="s">
        <v>44</v>
      </c>
      <c r="X14" s="29">
        <v>294</v>
      </c>
      <c r="Y14" s="28">
        <v>0.163</v>
      </c>
      <c r="Z14" s="29" t="s">
        <v>47</v>
      </c>
      <c r="AA14" s="28">
        <v>0.04470842390091052</v>
      </c>
      <c r="AB14" s="28">
        <v>2.323387230695841</v>
      </c>
      <c r="AC14" s="28">
        <v>0.13554672034427012</v>
      </c>
      <c r="AD14" s="26">
        <v>10.722971470656722</v>
      </c>
      <c r="AE14" s="28">
        <v>1.138539987239031</v>
      </c>
      <c r="AF14" s="26">
        <v>21.53473602306329</v>
      </c>
      <c r="AG14" s="28">
        <v>1.5106660023731644</v>
      </c>
      <c r="AH14" s="28" t="s">
        <v>45</v>
      </c>
      <c r="AI14" s="26">
        <v>40.551765841425585</v>
      </c>
      <c r="AJ14" s="28">
        <v>2.4356614093370887</v>
      </c>
      <c r="AK14" s="29">
        <v>22.5</v>
      </c>
      <c r="AL14" s="28">
        <v>0.342</v>
      </c>
      <c r="AM14" s="29" t="s">
        <v>114</v>
      </c>
      <c r="AN14" s="29">
        <v>3.9</v>
      </c>
      <c r="AO14" s="29">
        <v>9.62</v>
      </c>
      <c r="AP14" s="29" t="s">
        <v>111</v>
      </c>
      <c r="AQ14" s="29" t="s">
        <v>114</v>
      </c>
      <c r="AR14" s="29" t="s">
        <v>114</v>
      </c>
      <c r="AS14" s="29">
        <v>232</v>
      </c>
      <c r="AT14" s="28">
        <v>0.313</v>
      </c>
      <c r="AU14" s="29">
        <v>0.02</v>
      </c>
      <c r="AV14" s="29">
        <v>0.113</v>
      </c>
      <c r="AW14" s="29">
        <v>7.31</v>
      </c>
    </row>
    <row r="15" spans="2:49" ht="12.75">
      <c r="B15" s="5"/>
      <c r="C15" s="2"/>
      <c r="D15" s="5"/>
      <c r="E15" s="2"/>
      <c r="F15" s="2"/>
      <c r="G15" s="2"/>
      <c r="H15" s="4"/>
      <c r="J15" s="4"/>
      <c r="K15" s="2"/>
      <c r="L15" s="4"/>
      <c r="M15" s="5"/>
      <c r="O15"/>
      <c r="P15" s="2"/>
      <c r="Q15" s="2"/>
      <c r="R15" s="4"/>
      <c r="S15" s="2"/>
      <c r="T15" s="9"/>
      <c r="U15" s="1"/>
      <c r="V15" s="1"/>
      <c r="W15" s="1"/>
      <c r="X15" s="1"/>
      <c r="Y15" s="1"/>
      <c r="Z15" s="1"/>
      <c r="AA15" s="9"/>
      <c r="AB15" s="4"/>
      <c r="AC15" s="4"/>
      <c r="AD15" s="2"/>
      <c r="AE15" s="4"/>
      <c r="AF15" s="2"/>
      <c r="AG15" s="4"/>
      <c r="AH15" s="4"/>
      <c r="AI15" s="2"/>
      <c r="AJ15" s="4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3" t="s">
        <v>56</v>
      </c>
      <c r="B16" s="5">
        <v>820</v>
      </c>
      <c r="C16" s="2">
        <v>1.59</v>
      </c>
      <c r="D16" s="5">
        <v>46.11599999999999</v>
      </c>
      <c r="E16" s="2">
        <v>0.1</v>
      </c>
      <c r="F16" s="2">
        <v>97.20799999999998</v>
      </c>
      <c r="G16" s="2">
        <v>47.321377167807206</v>
      </c>
      <c r="H16" s="9">
        <v>0.008218075983861704</v>
      </c>
      <c r="I16" s="2">
        <v>57.7</v>
      </c>
      <c r="J16" s="4">
        <v>0.05389459869970051</v>
      </c>
      <c r="K16" s="2">
        <v>36</v>
      </c>
      <c r="L16" s="9">
        <v>0.037411735416391985</v>
      </c>
      <c r="M16" s="5">
        <v>282</v>
      </c>
      <c r="N16" s="1">
        <v>23.9</v>
      </c>
      <c r="O16" s="1">
        <f t="shared" si="0"/>
        <v>51.12927</v>
      </c>
      <c r="P16" s="2">
        <f>G16/20.04+K16/12.15+M16/22.99+I16/39.098+J16/6.941</f>
        <v>19.074055311552183</v>
      </c>
      <c r="Q16" s="2">
        <f>D16/35.435+C16/18.998+B16/61.006+F16/48.025+E16/62.005</f>
        <v>16.85214423520269</v>
      </c>
      <c r="R16" s="4">
        <f>P16/Q16</f>
        <v>1.1318473806857237</v>
      </c>
      <c r="S16" s="2"/>
      <c r="T16" s="9" t="s">
        <v>112</v>
      </c>
      <c r="U16" s="1">
        <v>53.9</v>
      </c>
      <c r="V16" s="1">
        <v>10.8</v>
      </c>
      <c r="W16" s="1">
        <v>1610</v>
      </c>
      <c r="X16" s="1">
        <v>142</v>
      </c>
      <c r="Y16" s="1">
        <v>2.54</v>
      </c>
      <c r="Z16" s="1">
        <v>2.61</v>
      </c>
      <c r="AA16" s="1" t="s">
        <v>113</v>
      </c>
      <c r="AB16" s="4">
        <v>2.5226365729181985</v>
      </c>
      <c r="AC16" s="4">
        <v>0.3723334387785572</v>
      </c>
      <c r="AD16" s="5">
        <v>139.55039522183208</v>
      </c>
      <c r="AE16" s="4">
        <v>0.6598600818947146</v>
      </c>
      <c r="AF16" s="2">
        <v>10.064197767223739</v>
      </c>
      <c r="AG16" s="2">
        <v>25.462926163051176</v>
      </c>
      <c r="AH16" s="4" t="s">
        <v>49</v>
      </c>
      <c r="AI16" s="2">
        <v>53.89459869970051</v>
      </c>
      <c r="AJ16" s="4">
        <v>0.039727404416051784</v>
      </c>
      <c r="AK16" s="1" t="s">
        <v>113</v>
      </c>
      <c r="AL16" s="1" t="s">
        <v>113</v>
      </c>
      <c r="AM16" s="1" t="s">
        <v>113</v>
      </c>
      <c r="AN16" s="1" t="s">
        <v>112</v>
      </c>
      <c r="AO16" s="1">
        <v>12.3</v>
      </c>
      <c r="AP16" s="1">
        <v>3.02</v>
      </c>
      <c r="AQ16" s="1" t="s">
        <v>113</v>
      </c>
      <c r="AR16" s="1" t="s">
        <v>113</v>
      </c>
      <c r="AS16" s="1">
        <v>306</v>
      </c>
      <c r="AT16" s="1" t="s">
        <v>113</v>
      </c>
      <c r="AU16" s="1">
        <v>0.03</v>
      </c>
      <c r="AV16" s="1">
        <v>1.06</v>
      </c>
      <c r="AW16" s="1">
        <v>5.18</v>
      </c>
    </row>
    <row r="17" spans="1:49" ht="12.75">
      <c r="A17" s="3" t="s">
        <v>57</v>
      </c>
      <c r="B17" s="5">
        <v>870</v>
      </c>
      <c r="C17" s="2">
        <v>1.97</v>
      </c>
      <c r="D17" s="5">
        <v>46.11599999999999</v>
      </c>
      <c r="E17" s="2">
        <v>0.1</v>
      </c>
      <c r="F17" s="5">
        <v>101.03599999999999</v>
      </c>
      <c r="G17" s="2">
        <v>55.8402963706428</v>
      </c>
      <c r="H17" s="9">
        <v>0.008898478359124464</v>
      </c>
      <c r="I17" s="2">
        <v>56.4</v>
      </c>
      <c r="J17" s="4">
        <v>0.60094759246596</v>
      </c>
      <c r="K17" s="2">
        <v>42</v>
      </c>
      <c r="L17" s="9">
        <v>0.008817212657480502</v>
      </c>
      <c r="M17" s="5">
        <v>283</v>
      </c>
      <c r="N17" s="1">
        <v>31.4</v>
      </c>
      <c r="O17" s="1">
        <f t="shared" si="0"/>
        <v>67.17402</v>
      </c>
      <c r="P17" s="2">
        <f>G17/20.04+K17/12.15+M17/22.99+I17/39.098+J17/6.941</f>
        <v>20.08204035394183</v>
      </c>
      <c r="Q17" s="2">
        <f>D17/35.435+C17/18.998+B17/61.006+F17/48.025+E17/62.005</f>
        <v>17.771446341440086</v>
      </c>
      <c r="R17" s="4">
        <f>P17/Q17</f>
        <v>1.1300172179635048</v>
      </c>
      <c r="S17" s="2"/>
      <c r="T17" s="9" t="s">
        <v>112</v>
      </c>
      <c r="U17" s="1" t="s">
        <v>112</v>
      </c>
      <c r="V17" s="1">
        <v>25.9</v>
      </c>
      <c r="W17" s="1">
        <v>845</v>
      </c>
      <c r="X17" s="1">
        <v>41.1</v>
      </c>
      <c r="Y17" s="1">
        <v>1.77</v>
      </c>
      <c r="Z17" s="1">
        <v>8.06</v>
      </c>
      <c r="AA17" s="1" t="s">
        <v>113</v>
      </c>
      <c r="AB17" s="2">
        <v>11.33392417074645</v>
      </c>
      <c r="AC17" s="4">
        <v>0.16410396691467632</v>
      </c>
      <c r="AD17" s="2">
        <v>31.143423912944815</v>
      </c>
      <c r="AE17" s="2">
        <v>10.773402022521424</v>
      </c>
      <c r="AF17" s="4">
        <v>0.8685971807425994</v>
      </c>
      <c r="AG17" s="4">
        <v>8.710789233631543</v>
      </c>
      <c r="AH17" s="4" t="s">
        <v>49</v>
      </c>
      <c r="AI17" s="5">
        <v>600.9475924659599</v>
      </c>
      <c r="AJ17" s="1" t="s">
        <v>113</v>
      </c>
      <c r="AK17" s="1">
        <v>71.6</v>
      </c>
      <c r="AL17" s="1" t="s">
        <v>113</v>
      </c>
      <c r="AM17" s="1" t="s">
        <v>113</v>
      </c>
      <c r="AN17" s="1" t="s">
        <v>112</v>
      </c>
      <c r="AO17" s="1">
        <v>1.73</v>
      </c>
      <c r="AP17" s="1" t="s">
        <v>112</v>
      </c>
      <c r="AQ17" s="1" t="s">
        <v>113</v>
      </c>
      <c r="AR17" s="1" t="s">
        <v>113</v>
      </c>
      <c r="AS17" s="1">
        <v>66.4</v>
      </c>
      <c r="AT17" s="1" t="s">
        <v>113</v>
      </c>
      <c r="AU17" s="1" t="s">
        <v>113</v>
      </c>
      <c r="AV17" s="1" t="s">
        <v>113</v>
      </c>
      <c r="AW17" s="1">
        <v>1.36</v>
      </c>
    </row>
    <row r="18" spans="2:49" ht="12.75">
      <c r="B18" s="5"/>
      <c r="C18" s="2"/>
      <c r="D18" s="5"/>
      <c r="E18" s="2"/>
      <c r="F18" s="5"/>
      <c r="G18" s="2"/>
      <c r="H18" s="4"/>
      <c r="J18" s="4"/>
      <c r="K18" s="2"/>
      <c r="L18" s="4"/>
      <c r="M18" s="5"/>
      <c r="O18"/>
      <c r="P18" s="2"/>
      <c r="Q18" s="2"/>
      <c r="R18" s="4"/>
      <c r="S18" s="2"/>
      <c r="T18" s="9"/>
      <c r="U18" s="1"/>
      <c r="V18" s="1"/>
      <c r="W18" s="1"/>
      <c r="X18" s="1"/>
      <c r="Y18" s="1"/>
      <c r="Z18" s="1"/>
      <c r="AA18" s="1"/>
      <c r="AB18" s="2"/>
      <c r="AC18" s="4"/>
      <c r="AD18" s="2"/>
      <c r="AE18" s="2"/>
      <c r="AF18" s="9"/>
      <c r="AG18" s="4"/>
      <c r="AH18" s="4"/>
      <c r="AI18" s="5"/>
      <c r="AJ18" s="9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3" t="s">
        <v>58</v>
      </c>
      <c r="B19" s="5">
        <v>728</v>
      </c>
      <c r="C19" s="2">
        <v>0.76</v>
      </c>
      <c r="D19" s="5">
        <v>23.424</v>
      </c>
      <c r="E19" s="2">
        <v>0.25</v>
      </c>
      <c r="F19" s="4">
        <v>7.655999999999999</v>
      </c>
      <c r="G19" s="2">
        <v>31.205353017510802</v>
      </c>
      <c r="H19" s="9">
        <v>0.0036908079976996507</v>
      </c>
      <c r="I19" s="2">
        <v>43.1</v>
      </c>
      <c r="J19" s="4">
        <v>0.02717209161696664</v>
      </c>
      <c r="K19" s="2">
        <v>14.2</v>
      </c>
      <c r="L19" s="9">
        <v>0.02464907116529295</v>
      </c>
      <c r="M19" s="5">
        <v>238</v>
      </c>
      <c r="N19" s="1">
        <v>17.1</v>
      </c>
      <c r="O19" s="1">
        <f t="shared" si="0"/>
        <v>36.58203</v>
      </c>
      <c r="P19" s="2">
        <f>G19/20.04+K19/12.15+M19/22.99+I19/39.098+J19/6.941</f>
        <v>14.184477622545382</v>
      </c>
      <c r="Q19" s="2">
        <f>D19/35.435+C19/18.998+B19/61.006+F19/48.025+E19/62.005</f>
        <v>12.79774692448127</v>
      </c>
      <c r="R19" s="4">
        <f>P19/Q19</f>
        <v>1.1083574090226291</v>
      </c>
      <c r="S19" s="2"/>
      <c r="T19" s="9" t="s">
        <v>112</v>
      </c>
      <c r="U19" s="1">
        <v>80.8</v>
      </c>
      <c r="V19" s="1">
        <v>9.37</v>
      </c>
      <c r="W19" s="1">
        <v>1540</v>
      </c>
      <c r="X19" s="1">
        <v>1170</v>
      </c>
      <c r="Y19" s="4">
        <v>0.203</v>
      </c>
      <c r="Z19" s="1" t="s">
        <v>54</v>
      </c>
      <c r="AA19" s="1" t="s">
        <v>113</v>
      </c>
      <c r="AB19" s="4">
        <v>3.2284201173472784</v>
      </c>
      <c r="AC19" s="4">
        <v>0.24172123247687285</v>
      </c>
      <c r="AD19" s="2">
        <v>53.99160963903431</v>
      </c>
      <c r="AE19" s="4">
        <v>1.1098078827433304</v>
      </c>
      <c r="AF19" s="2">
        <v>83.62902438538943</v>
      </c>
      <c r="AG19" s="2">
        <v>15.742380009538538</v>
      </c>
      <c r="AH19" s="4" t="s">
        <v>49</v>
      </c>
      <c r="AI19" s="2">
        <v>27.17209161696664</v>
      </c>
      <c r="AJ19" s="1" t="s">
        <v>113</v>
      </c>
      <c r="AK19" s="1" t="s">
        <v>113</v>
      </c>
      <c r="AL19" s="1" t="s">
        <v>113</v>
      </c>
      <c r="AM19" s="1" t="s">
        <v>113</v>
      </c>
      <c r="AN19" s="1" t="s">
        <v>112</v>
      </c>
      <c r="AO19" s="1">
        <v>6.69</v>
      </c>
      <c r="AP19" s="1">
        <v>1.02</v>
      </c>
      <c r="AQ19" s="1" t="s">
        <v>113</v>
      </c>
      <c r="AR19" s="1" t="s">
        <v>113</v>
      </c>
      <c r="AS19" s="1">
        <v>167</v>
      </c>
      <c r="AT19" s="1" t="s">
        <v>113</v>
      </c>
      <c r="AU19" s="1" t="s">
        <v>113</v>
      </c>
      <c r="AV19" s="4">
        <v>0.715</v>
      </c>
      <c r="AW19" s="1">
        <v>5.97</v>
      </c>
    </row>
    <row r="20" spans="1:49" ht="12.75">
      <c r="A20" s="3" t="s">
        <v>59</v>
      </c>
      <c r="B20" s="5">
        <v>718</v>
      </c>
      <c r="C20" s="2">
        <v>0.68</v>
      </c>
      <c r="D20" s="5">
        <v>21.96</v>
      </c>
      <c r="E20" s="2">
        <v>1.32</v>
      </c>
      <c r="F20" s="4">
        <v>9.906399999999998</v>
      </c>
      <c r="G20" s="2">
        <v>33.345500786372185</v>
      </c>
      <c r="H20" s="9">
        <v>0.0018101648741846207</v>
      </c>
      <c r="I20" s="2">
        <v>44.6</v>
      </c>
      <c r="J20" s="4">
        <v>0.012313065400181985</v>
      </c>
      <c r="K20" s="2">
        <v>14.4</v>
      </c>
      <c r="L20" s="9">
        <v>0.030461557113007177</v>
      </c>
      <c r="M20" s="5">
        <v>231</v>
      </c>
      <c r="N20" s="1">
        <v>17.3</v>
      </c>
      <c r="O20" s="1">
        <f t="shared" si="0"/>
        <v>37.00989</v>
      </c>
      <c r="P20" s="2">
        <f>G20/20.04+K20/12.15+M20/22.99+I20/39.098+J20/6.941</f>
        <v>14.039476492123601</v>
      </c>
      <c r="Q20" s="2">
        <f>D20/35.435+C20/18.998+B20/61.006+F20/48.025+E20/62.005</f>
        <v>12.652418168322077</v>
      </c>
      <c r="R20" s="4">
        <f>P20/Q20</f>
        <v>1.1096279229273587</v>
      </c>
      <c r="S20" s="2"/>
      <c r="T20" s="9" t="s">
        <v>112</v>
      </c>
      <c r="U20" s="1">
        <v>49</v>
      </c>
      <c r="V20" s="4">
        <v>6.9</v>
      </c>
      <c r="W20" s="1">
        <v>1490</v>
      </c>
      <c r="X20" s="1">
        <v>1080</v>
      </c>
      <c r="Y20" s="4">
        <v>0.201</v>
      </c>
      <c r="Z20" s="1">
        <v>5.07</v>
      </c>
      <c r="AA20" s="1" t="s">
        <v>113</v>
      </c>
      <c r="AB20" s="4">
        <v>2.0152463112996384</v>
      </c>
      <c r="AC20" s="4">
        <v>0.20413328532398994</v>
      </c>
      <c r="AD20" s="2">
        <v>47.12167443638358</v>
      </c>
      <c r="AE20" s="4">
        <v>0.9685716275040459</v>
      </c>
      <c r="AF20" s="2">
        <v>79.99055064974945</v>
      </c>
      <c r="AG20" s="2">
        <v>14.808036940152906</v>
      </c>
      <c r="AH20" s="4" t="s">
        <v>49</v>
      </c>
      <c r="AI20" s="2">
        <v>12.313065400181985</v>
      </c>
      <c r="AJ20" s="1" t="s">
        <v>113</v>
      </c>
      <c r="AK20" s="1" t="s">
        <v>113</v>
      </c>
      <c r="AL20" s="1" t="s">
        <v>113</v>
      </c>
      <c r="AM20" s="1" t="s">
        <v>113</v>
      </c>
      <c r="AN20" s="1" t="s">
        <v>112</v>
      </c>
      <c r="AO20" s="1">
        <v>6.82</v>
      </c>
      <c r="AP20" s="1">
        <v>2.24</v>
      </c>
      <c r="AQ20" s="1" t="s">
        <v>113</v>
      </c>
      <c r="AR20" s="1" t="s">
        <v>113</v>
      </c>
      <c r="AS20" s="1">
        <v>169</v>
      </c>
      <c r="AT20" s="1" t="s">
        <v>113</v>
      </c>
      <c r="AU20" s="1" t="s">
        <v>113</v>
      </c>
      <c r="AV20" s="4">
        <v>0.644</v>
      </c>
      <c r="AW20" s="1">
        <v>6.83</v>
      </c>
    </row>
    <row r="21" spans="2:49" ht="12.75">
      <c r="B21" s="5"/>
      <c r="C21" s="2"/>
      <c r="D21" s="5"/>
      <c r="E21" s="2"/>
      <c r="F21" s="5"/>
      <c r="G21" s="2"/>
      <c r="H21" s="4"/>
      <c r="J21" s="4"/>
      <c r="K21" s="2"/>
      <c r="L21" s="2"/>
      <c r="M21" s="5"/>
      <c r="O21"/>
      <c r="P21" s="2"/>
      <c r="Q21" s="2"/>
      <c r="R21" s="4"/>
      <c r="S21" s="2"/>
      <c r="T21" s="9"/>
      <c r="U21" s="1"/>
      <c r="V21" s="1"/>
      <c r="W21" s="1"/>
      <c r="X21" s="1"/>
      <c r="Y21" s="4"/>
      <c r="Z21" s="1"/>
      <c r="AA21" s="1"/>
      <c r="AB21" s="4"/>
      <c r="AC21" s="9"/>
      <c r="AD21" s="2"/>
      <c r="AE21" s="9"/>
      <c r="AF21" s="2"/>
      <c r="AG21" s="2"/>
      <c r="AH21" s="4"/>
      <c r="AI21" s="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3" t="s">
        <v>60</v>
      </c>
      <c r="B22" s="5">
        <v>181.2</v>
      </c>
      <c r="C22" s="2">
        <v>0.52</v>
      </c>
      <c r="D22" s="5">
        <v>220.82</v>
      </c>
      <c r="E22" s="2">
        <v>2.44</v>
      </c>
      <c r="F22" s="5">
        <v>213.44</v>
      </c>
      <c r="G22" s="2">
        <v>10.541860165858866</v>
      </c>
      <c r="H22" s="9">
        <v>0.06640139260971657</v>
      </c>
      <c r="I22" s="2">
        <v>18.6</v>
      </c>
      <c r="J22" s="4">
        <v>0.0022961175703734866</v>
      </c>
      <c r="K22" s="2">
        <v>13.8</v>
      </c>
      <c r="L22" s="9">
        <v>0.02190081908761617</v>
      </c>
      <c r="M22" s="5">
        <v>238</v>
      </c>
      <c r="N22" s="1">
        <v>22.4</v>
      </c>
      <c r="O22" s="1">
        <f t="shared" si="0"/>
        <v>47.92032</v>
      </c>
      <c r="P22" s="2">
        <f>G22/20.04+K22/12.15+M22/22.99+I22/39.098+J22/6.941</f>
        <v>12.490228958027638</v>
      </c>
      <c r="Q22" s="2">
        <f>D22/35.435+C22/18.998+B22/61.006+F22/48.025+E22/62.005</f>
        <v>13.712966350087356</v>
      </c>
      <c r="R22" s="4">
        <f>P22/Q22</f>
        <v>0.9108334870192452</v>
      </c>
      <c r="S22" s="2"/>
      <c r="T22" s="9" t="s">
        <v>112</v>
      </c>
      <c r="U22" s="1">
        <v>206</v>
      </c>
      <c r="V22" s="1">
        <v>101</v>
      </c>
      <c r="W22" s="1">
        <v>740</v>
      </c>
      <c r="X22" s="1">
        <v>48.7</v>
      </c>
      <c r="Y22" s="4">
        <v>0.209</v>
      </c>
      <c r="Z22" s="1">
        <v>45.5</v>
      </c>
      <c r="AA22" s="1" t="s">
        <v>113</v>
      </c>
      <c r="AB22" s="4">
        <v>4.817803057202465</v>
      </c>
      <c r="AC22" s="4">
        <v>1.0128651545693512</v>
      </c>
      <c r="AD22" s="2">
        <v>13.867854148038722</v>
      </c>
      <c r="AE22" s="4">
        <v>2.762329918884192</v>
      </c>
      <c r="AF22" s="4">
        <v>3.3274128778436904</v>
      </c>
      <c r="AG22" s="4">
        <v>0.2630323876692729</v>
      </c>
      <c r="AH22" s="4" t="s">
        <v>49</v>
      </c>
      <c r="AI22" s="4">
        <v>2.2961175703734864</v>
      </c>
      <c r="AJ22" s="2">
        <v>15.972492197218127</v>
      </c>
      <c r="AK22" s="1">
        <v>11.5</v>
      </c>
      <c r="AL22" s="1">
        <v>0.26</v>
      </c>
      <c r="AM22" s="4">
        <v>0.036</v>
      </c>
      <c r="AN22" s="1" t="s">
        <v>112</v>
      </c>
      <c r="AO22" s="1">
        <v>6.9</v>
      </c>
      <c r="AP22" s="1">
        <v>1.05</v>
      </c>
      <c r="AQ22" s="1" t="s">
        <v>113</v>
      </c>
      <c r="AR22" s="4">
        <v>0.024</v>
      </c>
      <c r="AS22" s="1">
        <v>67.2</v>
      </c>
      <c r="AT22" s="1" t="s">
        <v>113</v>
      </c>
      <c r="AU22" s="1" t="s">
        <v>113</v>
      </c>
      <c r="AV22" s="1">
        <v>2.33</v>
      </c>
      <c r="AW22" s="1">
        <v>128</v>
      </c>
    </row>
    <row r="23" spans="1:49" ht="12.75">
      <c r="A23" s="3" t="s">
        <v>61</v>
      </c>
      <c r="B23" s="5">
        <v>206.2</v>
      </c>
      <c r="C23" s="2">
        <v>7.03</v>
      </c>
      <c r="D23" s="5">
        <v>1710</v>
      </c>
      <c r="E23" s="2">
        <v>0.1</v>
      </c>
      <c r="F23" s="5">
        <v>320.16</v>
      </c>
      <c r="G23" s="2">
        <v>46.865106324668865</v>
      </c>
      <c r="H23" s="9">
        <v>0.0439880122266331</v>
      </c>
      <c r="I23" s="2">
        <v>81.4</v>
      </c>
      <c r="J23" s="4">
        <v>0.3189601547161964</v>
      </c>
      <c r="K23" s="4">
        <v>8.4</v>
      </c>
      <c r="L23" s="9">
        <v>0.018231025247850082</v>
      </c>
      <c r="M23" s="5">
        <v>955</v>
      </c>
      <c r="N23" s="1">
        <v>45.1</v>
      </c>
      <c r="O23" s="1">
        <f t="shared" si="0"/>
        <v>96.48243000000001</v>
      </c>
      <c r="P23" s="2">
        <f>G23/20.04+K23/12.15+M23/22.99+I23/39.098+J23/6.941</f>
        <v>46.69763707833014</v>
      </c>
      <c r="Q23" s="2">
        <f>D23/35.435+C23/18.998+B23/61.006+F23/48.025+E23/62.005</f>
        <v>58.675547639153116</v>
      </c>
      <c r="R23" s="4">
        <f>P23/Q23</f>
        <v>0.7958619724440316</v>
      </c>
      <c r="S23" s="2"/>
      <c r="T23" s="9" t="s">
        <v>54</v>
      </c>
      <c r="U23" s="1">
        <v>291</v>
      </c>
      <c r="V23" s="1">
        <v>96.6</v>
      </c>
      <c r="W23" s="1">
        <v>3730</v>
      </c>
      <c r="X23" s="1">
        <v>21.3</v>
      </c>
      <c r="Y23" s="1" t="s">
        <v>54</v>
      </c>
      <c r="Z23" s="1">
        <v>120</v>
      </c>
      <c r="AA23" s="4">
        <v>1.9720009152746865</v>
      </c>
      <c r="AB23" s="4">
        <v>8.790933384174936</v>
      </c>
      <c r="AC23" s="1" t="s">
        <v>112</v>
      </c>
      <c r="AD23" s="2">
        <v>21.78382849486873</v>
      </c>
      <c r="AE23" s="2">
        <v>20.591967645262454</v>
      </c>
      <c r="AF23" s="4">
        <v>2.0448893550005085</v>
      </c>
      <c r="AG23" s="4">
        <v>0.787765604754576</v>
      </c>
      <c r="AH23" s="4" t="s">
        <v>62</v>
      </c>
      <c r="AI23" s="5">
        <v>318.96015471619637</v>
      </c>
      <c r="AJ23" s="4">
        <v>1.6269712472244118</v>
      </c>
      <c r="AK23" s="1">
        <v>413</v>
      </c>
      <c r="AL23" s="1" t="s">
        <v>112</v>
      </c>
      <c r="AM23" s="1" t="s">
        <v>112</v>
      </c>
      <c r="AN23" s="1" t="s">
        <v>54</v>
      </c>
      <c r="AO23" s="4">
        <v>0.555</v>
      </c>
      <c r="AP23" s="1" t="s">
        <v>54</v>
      </c>
      <c r="AQ23" s="1">
        <v>1.14</v>
      </c>
      <c r="AR23" s="1" t="s">
        <v>112</v>
      </c>
      <c r="AS23" s="1">
        <v>84.3</v>
      </c>
      <c r="AT23" s="1" t="s">
        <v>112</v>
      </c>
      <c r="AU23" s="1" t="s">
        <v>112</v>
      </c>
      <c r="AV23" s="1">
        <v>12.3</v>
      </c>
      <c r="AW23" s="2">
        <v>23</v>
      </c>
    </row>
    <row r="24" spans="2:49" ht="12.75">
      <c r="B24" s="5"/>
      <c r="C24" s="2"/>
      <c r="D24" s="5"/>
      <c r="E24" s="2"/>
      <c r="F24" s="5"/>
      <c r="G24" s="2"/>
      <c r="H24" s="2"/>
      <c r="J24" s="4"/>
      <c r="K24" s="4"/>
      <c r="L24" s="2"/>
      <c r="M24" s="5"/>
      <c r="O24"/>
      <c r="P24" s="2"/>
      <c r="Q24" s="2"/>
      <c r="R24" s="4"/>
      <c r="S24" s="2"/>
      <c r="T24" s="9"/>
      <c r="U24" s="1"/>
      <c r="V24" s="1"/>
      <c r="W24" s="1"/>
      <c r="X24" s="1"/>
      <c r="Y24" s="1"/>
      <c r="Z24" s="1"/>
      <c r="AA24" s="4"/>
      <c r="AB24" s="4"/>
      <c r="AC24" s="1"/>
      <c r="AD24" s="2"/>
      <c r="AE24" s="2"/>
      <c r="AF24" s="4"/>
      <c r="AG24" s="9"/>
      <c r="AH24" s="4"/>
      <c r="AI24" s="5"/>
      <c r="AJ24" s="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3" t="s">
        <v>63</v>
      </c>
      <c r="B25" s="5">
        <v>516</v>
      </c>
      <c r="C25" s="2">
        <v>1.07</v>
      </c>
      <c r="D25" s="5">
        <v>22.936</v>
      </c>
      <c r="E25" s="2">
        <v>0.1</v>
      </c>
      <c r="F25" s="2">
        <v>56.0164</v>
      </c>
      <c r="G25" s="2">
        <v>30.82820672408287</v>
      </c>
      <c r="H25" s="9">
        <v>1.02</v>
      </c>
      <c r="I25" s="2">
        <v>32</v>
      </c>
      <c r="J25" s="4">
        <v>0.10476134313611041</v>
      </c>
      <c r="K25" s="4">
        <v>9.3</v>
      </c>
      <c r="L25" s="9">
        <v>0.11074251247281544</v>
      </c>
      <c r="M25" s="5">
        <v>185.3</v>
      </c>
      <c r="N25" s="1">
        <v>19.9</v>
      </c>
      <c r="O25" s="1">
        <f t="shared" si="0"/>
        <v>42.57207</v>
      </c>
      <c r="P25" s="2">
        <f>G25/20.04+K25/12.15+M25/22.99+I25/39.098+J25/6.941</f>
        <v>11.197341172551614</v>
      </c>
      <c r="Q25" s="2">
        <f>D25/35.435+C25/18.998+B25/61.006+F25/48.025+E25/62.005</f>
        <v>10.329789413665702</v>
      </c>
      <c r="R25" s="4">
        <f>P25/Q25</f>
        <v>1.0839854254664854</v>
      </c>
      <c r="S25" s="2"/>
      <c r="T25" s="9" t="s">
        <v>112</v>
      </c>
      <c r="U25" s="1" t="s">
        <v>112</v>
      </c>
      <c r="V25" s="1">
        <v>40.8</v>
      </c>
      <c r="W25" s="1">
        <v>2950</v>
      </c>
      <c r="X25" s="1">
        <v>232</v>
      </c>
      <c r="Y25" s="1">
        <v>0.61</v>
      </c>
      <c r="Z25" s="1" t="s">
        <v>54</v>
      </c>
      <c r="AA25" s="4">
        <v>0.13340469067546318</v>
      </c>
      <c r="AB25" s="4">
        <v>0.24472046285801516</v>
      </c>
      <c r="AC25" s="4">
        <v>0.24393750294579283</v>
      </c>
      <c r="AD25" s="5">
        <v>135.15540752616636</v>
      </c>
      <c r="AE25" s="4">
        <v>0.34011574513591303</v>
      </c>
      <c r="AF25" s="2">
        <v>19.016059156534126</v>
      </c>
      <c r="AG25" s="2">
        <v>15.212431170783171</v>
      </c>
      <c r="AH25" s="4" t="s">
        <v>49</v>
      </c>
      <c r="AI25" s="5">
        <v>104.76134313611041</v>
      </c>
      <c r="AJ25" s="4">
        <v>0.3755630384033652</v>
      </c>
      <c r="AK25" s="1">
        <v>76.9</v>
      </c>
      <c r="AL25" s="1" t="s">
        <v>113</v>
      </c>
      <c r="AM25" s="1" t="s">
        <v>113</v>
      </c>
      <c r="AN25" s="1">
        <v>121</v>
      </c>
      <c r="AO25" s="1">
        <v>7.18</v>
      </c>
      <c r="AP25" s="1" t="s">
        <v>112</v>
      </c>
      <c r="AQ25" s="4">
        <v>0.484</v>
      </c>
      <c r="AR25" s="4">
        <v>0.028</v>
      </c>
      <c r="AS25" s="1">
        <v>183</v>
      </c>
      <c r="AT25" s="1" t="s">
        <v>113</v>
      </c>
      <c r="AU25" s="1" t="s">
        <v>113</v>
      </c>
      <c r="AV25" s="4">
        <v>0.502</v>
      </c>
      <c r="AW25" s="1">
        <v>14.3</v>
      </c>
    </row>
    <row r="26" spans="1:49" ht="12.75">
      <c r="A26" s="3" t="s">
        <v>64</v>
      </c>
      <c r="B26" s="5">
        <v>452</v>
      </c>
      <c r="C26" s="2">
        <v>1.01</v>
      </c>
      <c r="D26" s="5">
        <v>17.811999999999998</v>
      </c>
      <c r="E26" s="2">
        <v>0.1</v>
      </c>
      <c r="F26" s="2">
        <v>51.3532</v>
      </c>
      <c r="G26" s="2">
        <v>28.124438980018635</v>
      </c>
      <c r="H26" s="9">
        <v>0.01443547228071685</v>
      </c>
      <c r="I26" s="2">
        <v>26.1</v>
      </c>
      <c r="J26" s="4">
        <v>0.1303243583371297</v>
      </c>
      <c r="K26" s="4">
        <v>7.18</v>
      </c>
      <c r="L26" s="9">
        <v>0.1790731803128781</v>
      </c>
      <c r="M26" s="5">
        <v>135.3</v>
      </c>
      <c r="N26" s="1">
        <v>28.1</v>
      </c>
      <c r="O26" s="1">
        <f t="shared" si="0"/>
        <v>60.11433</v>
      </c>
      <c r="P26" s="2">
        <f>G26/20.04+K26/12.15+M26/22.99+I26/39.098+J26/6.941</f>
        <v>8.565858432978507</v>
      </c>
      <c r="Q26" s="2">
        <f>D26/35.435+C26/18.998+B26/61.006+F26/48.025+E26/62.005</f>
        <v>9.035851825300986</v>
      </c>
      <c r="R26" s="4">
        <f>P26/Q26</f>
        <v>0.9479857127574329</v>
      </c>
      <c r="S26" s="2"/>
      <c r="T26" s="9" t="s">
        <v>112</v>
      </c>
      <c r="U26" s="1">
        <v>51.9</v>
      </c>
      <c r="V26" s="1">
        <v>28.2</v>
      </c>
      <c r="W26" s="1">
        <v>1400</v>
      </c>
      <c r="X26" s="1">
        <v>298</v>
      </c>
      <c r="Y26" s="4">
        <v>0.306</v>
      </c>
      <c r="Z26" s="1">
        <v>10.1</v>
      </c>
      <c r="AA26" s="1" t="s">
        <v>113</v>
      </c>
      <c r="AB26" s="4">
        <v>1.1472477405364783</v>
      </c>
      <c r="AC26" s="4">
        <v>0.18356629537241248</v>
      </c>
      <c r="AD26" s="5">
        <v>103.09308585481392</v>
      </c>
      <c r="AE26" s="4">
        <v>0.5765149892037734</v>
      </c>
      <c r="AF26" s="2">
        <v>25.350275187446865</v>
      </c>
      <c r="AG26" s="2">
        <v>10.466105675429596</v>
      </c>
      <c r="AH26" s="4" t="s">
        <v>49</v>
      </c>
      <c r="AI26" s="5">
        <v>130.3243583371297</v>
      </c>
      <c r="AJ26" s="4">
        <v>0.23442074476221986</v>
      </c>
      <c r="AK26" s="1" t="s">
        <v>113</v>
      </c>
      <c r="AL26" s="1" t="s">
        <v>113</v>
      </c>
      <c r="AM26" s="1">
        <v>0.02</v>
      </c>
      <c r="AN26" s="1">
        <v>62.6</v>
      </c>
      <c r="AO26" s="1">
        <v>13.2</v>
      </c>
      <c r="AP26" s="4">
        <v>0.549</v>
      </c>
      <c r="AQ26" s="1" t="s">
        <v>113</v>
      </c>
      <c r="AR26" s="4">
        <v>0.028</v>
      </c>
      <c r="AS26" s="1">
        <v>174</v>
      </c>
      <c r="AT26" s="1">
        <v>0.04</v>
      </c>
      <c r="AU26" s="4">
        <v>0.035</v>
      </c>
      <c r="AV26" s="4">
        <v>0.525</v>
      </c>
      <c r="AW26" s="2">
        <v>12</v>
      </c>
    </row>
    <row r="27" spans="2:49" ht="12.75">
      <c r="B27" s="5"/>
      <c r="C27" s="2"/>
      <c r="D27" s="5"/>
      <c r="E27" s="2"/>
      <c r="F27" s="2"/>
      <c r="G27" s="2"/>
      <c r="H27" s="2"/>
      <c r="J27" s="4"/>
      <c r="K27" s="2"/>
      <c r="L27" s="5"/>
      <c r="M27" s="5"/>
      <c r="O27"/>
      <c r="P27" s="2"/>
      <c r="Q27" s="2"/>
      <c r="R27" s="4"/>
      <c r="S27" s="2"/>
      <c r="T27" s="9"/>
      <c r="U27" s="1"/>
      <c r="V27" s="1"/>
      <c r="W27" s="1"/>
      <c r="X27" s="1"/>
      <c r="Y27" s="1"/>
      <c r="Z27" s="1"/>
      <c r="AA27" s="1"/>
      <c r="AB27" s="4"/>
      <c r="AC27" s="4"/>
      <c r="AD27" s="5"/>
      <c r="AE27" s="9"/>
      <c r="AF27" s="2"/>
      <c r="AG27" s="2"/>
      <c r="AH27" s="4"/>
      <c r="AI27" s="5"/>
      <c r="AJ27" s="4"/>
      <c r="AK27" s="1"/>
      <c r="AL27" s="1"/>
      <c r="AM27" s="1"/>
      <c r="AN27" s="1"/>
      <c r="AO27" s="1"/>
      <c r="AP27" s="1"/>
      <c r="AQ27" s="1"/>
      <c r="AR27" s="4"/>
      <c r="AS27" s="1"/>
      <c r="AT27" s="1"/>
      <c r="AU27" s="1"/>
      <c r="AV27" s="4"/>
      <c r="AW27" s="1"/>
    </row>
    <row r="28" spans="1:49" ht="12.75">
      <c r="A28" s="3" t="s">
        <v>119</v>
      </c>
      <c r="B28" s="5">
        <v>396</v>
      </c>
      <c r="C28" s="2">
        <v>2.16</v>
      </c>
      <c r="D28" s="5">
        <v>30.377999999999997</v>
      </c>
      <c r="E28" s="2">
        <v>0.1</v>
      </c>
      <c r="F28" s="2">
        <v>48.023999999999994</v>
      </c>
      <c r="G28" s="2">
        <v>39.00902426772997</v>
      </c>
      <c r="H28" s="9">
        <v>0.04788134516448457</v>
      </c>
      <c r="I28" s="2">
        <v>42</v>
      </c>
      <c r="J28" s="4">
        <v>0.21204300362535622</v>
      </c>
      <c r="K28" s="2">
        <v>11.8</v>
      </c>
      <c r="L28" s="9">
        <v>0.00132573748895884</v>
      </c>
      <c r="M28" s="5">
        <v>114</v>
      </c>
      <c r="N28" s="2">
        <v>38</v>
      </c>
      <c r="O28" s="1">
        <f t="shared" si="0"/>
        <v>81.2934</v>
      </c>
      <c r="P28" s="2">
        <f>G28/20.04+K28/12.15+M28/22.99+I28/39.098+J28/6.941</f>
        <v>8.981202289237682</v>
      </c>
      <c r="Q28" s="2">
        <f>D28/35.435+C28/18.998+B28/61.006+F28/48.025+E28/62.005</f>
        <v>8.463740924780438</v>
      </c>
      <c r="R28" s="4">
        <f>P28/Q28</f>
        <v>1.061138611053441</v>
      </c>
      <c r="S28" s="2"/>
      <c r="T28" s="4">
        <v>1.2315216769806607</v>
      </c>
      <c r="U28" s="1">
        <v>158</v>
      </c>
      <c r="V28" s="1">
        <v>52.7</v>
      </c>
      <c r="W28" s="1">
        <v>734</v>
      </c>
      <c r="X28" s="1">
        <v>264</v>
      </c>
      <c r="Y28" s="4">
        <v>0.512</v>
      </c>
      <c r="Z28" s="1" t="s">
        <v>54</v>
      </c>
      <c r="AA28" s="4">
        <v>0.22471201905715207</v>
      </c>
      <c r="AB28" s="4">
        <v>5.044769893427915</v>
      </c>
      <c r="AC28" s="4">
        <v>0.4693765350443335</v>
      </c>
      <c r="AD28" s="5">
        <v>114.34447591286312</v>
      </c>
      <c r="AE28" s="4">
        <v>2.004703605305409</v>
      </c>
      <c r="AF28" s="2">
        <v>18.69850601697092</v>
      </c>
      <c r="AG28" s="4">
        <v>9.14227233968754</v>
      </c>
      <c r="AH28" s="4" t="s">
        <v>49</v>
      </c>
      <c r="AI28" s="5">
        <v>212.04300362535622</v>
      </c>
      <c r="AJ28" s="4">
        <v>0.6996921645063248</v>
      </c>
      <c r="AK28" s="2">
        <v>76</v>
      </c>
      <c r="AL28" s="1" t="s">
        <v>113</v>
      </c>
      <c r="AM28" s="1" t="s">
        <v>113</v>
      </c>
      <c r="AN28" s="1">
        <v>14.8</v>
      </c>
      <c r="AO28" s="1">
        <v>11.1</v>
      </c>
      <c r="AP28" s="1" t="s">
        <v>112</v>
      </c>
      <c r="AQ28" s="4">
        <v>0.454</v>
      </c>
      <c r="AR28" s="4">
        <v>0.021</v>
      </c>
      <c r="AS28" s="1">
        <v>145</v>
      </c>
      <c r="AT28" s="4">
        <v>0.279</v>
      </c>
      <c r="AU28" s="1" t="s">
        <v>113</v>
      </c>
      <c r="AV28" s="4">
        <v>0.556</v>
      </c>
      <c r="AW28" s="1">
        <v>2.11</v>
      </c>
    </row>
    <row r="29" spans="1:49" ht="12.75">
      <c r="A29" s="3" t="s">
        <v>120</v>
      </c>
      <c r="B29" s="5">
        <v>383</v>
      </c>
      <c r="C29" s="2">
        <v>2.08</v>
      </c>
      <c r="D29" s="5">
        <v>33.306</v>
      </c>
      <c r="E29" s="2">
        <v>0.1</v>
      </c>
      <c r="F29" s="2">
        <v>45.82</v>
      </c>
      <c r="G29" s="2">
        <v>34.65425381647723</v>
      </c>
      <c r="H29" s="9">
        <v>0.035661234969991386</v>
      </c>
      <c r="I29" s="2">
        <v>41</v>
      </c>
      <c r="J29" s="4">
        <v>0.16217752071774297</v>
      </c>
      <c r="K29" s="2">
        <v>11.4</v>
      </c>
      <c r="L29" s="9">
        <v>0.10526511460129756</v>
      </c>
      <c r="M29" s="5">
        <v>111</v>
      </c>
      <c r="N29" s="1">
        <v>35.8</v>
      </c>
      <c r="O29" s="1">
        <f t="shared" si="0"/>
        <v>76.58694</v>
      </c>
      <c r="P29" s="2">
        <f>G29/20.04+K29/12.15+M29/22.99+I29/39.098+J29/6.941</f>
        <v>8.567724097010936</v>
      </c>
      <c r="Q29" s="2">
        <f>D29/35.435+C29/18.998+B29/61.006+F29/48.025+E29/62.005</f>
        <v>8.28317356487941</v>
      </c>
      <c r="R29" s="4">
        <f>P29/Q29</f>
        <v>1.0343528395128672</v>
      </c>
      <c r="S29" s="2"/>
      <c r="T29" s="9" t="s">
        <v>112</v>
      </c>
      <c r="U29" s="1">
        <v>125</v>
      </c>
      <c r="V29" s="1">
        <v>18.5</v>
      </c>
      <c r="W29" s="1">
        <v>1580</v>
      </c>
      <c r="X29" s="1">
        <v>121</v>
      </c>
      <c r="Y29" s="1">
        <v>1.98</v>
      </c>
      <c r="Z29" s="1" t="s">
        <v>54</v>
      </c>
      <c r="AA29" s="1" t="s">
        <v>113</v>
      </c>
      <c r="AB29" s="4">
        <v>3.965181643365148</v>
      </c>
      <c r="AC29" s="4">
        <v>0.43781684356691297</v>
      </c>
      <c r="AD29" s="5">
        <v>136.07560008610702</v>
      </c>
      <c r="AE29" s="4">
        <v>1.5234755688757111</v>
      </c>
      <c r="AF29" s="4">
        <v>8.771285917245681</v>
      </c>
      <c r="AG29" s="2">
        <v>21.88615539144133</v>
      </c>
      <c r="AH29" s="4" t="s">
        <v>49</v>
      </c>
      <c r="AI29" s="5">
        <v>162.17752071774296</v>
      </c>
      <c r="AJ29" s="4">
        <v>0.2989310754440845</v>
      </c>
      <c r="AK29" s="1">
        <v>19.3</v>
      </c>
      <c r="AL29" s="1" t="s">
        <v>113</v>
      </c>
      <c r="AM29" s="1" t="s">
        <v>113</v>
      </c>
      <c r="AN29" s="1" t="s">
        <v>112</v>
      </c>
      <c r="AO29" s="1">
        <v>9.1</v>
      </c>
      <c r="AP29" s="4">
        <v>0.957</v>
      </c>
      <c r="AQ29" s="1" t="s">
        <v>113</v>
      </c>
      <c r="AR29" s="4">
        <v>0.021</v>
      </c>
      <c r="AS29" s="1">
        <v>250</v>
      </c>
      <c r="AT29" s="1" t="s">
        <v>113</v>
      </c>
      <c r="AU29" s="4">
        <v>0.133</v>
      </c>
      <c r="AV29" s="1">
        <v>1.33</v>
      </c>
      <c r="AW29" s="1">
        <v>7.79</v>
      </c>
    </row>
    <row r="30" spans="2:49" ht="12.75">
      <c r="B30" s="5"/>
      <c r="C30" s="2"/>
      <c r="D30" s="5"/>
      <c r="E30" s="2"/>
      <c r="F30" s="5"/>
      <c r="G30" s="2"/>
      <c r="H30" s="2"/>
      <c r="J30" s="4"/>
      <c r="K30" s="2"/>
      <c r="L30" s="5"/>
      <c r="M30" s="5"/>
      <c r="O30"/>
      <c r="P30" s="2"/>
      <c r="Q30" s="2"/>
      <c r="R30" s="4"/>
      <c r="S30" s="2"/>
      <c r="T30" s="9"/>
      <c r="U30" s="1"/>
      <c r="V30" s="1"/>
      <c r="W30" s="1"/>
      <c r="X30" s="1"/>
      <c r="Y30" s="1"/>
      <c r="Z30" s="1"/>
      <c r="AA30" s="1"/>
      <c r="AB30" s="4"/>
      <c r="AC30" s="4"/>
      <c r="AD30" s="5"/>
      <c r="AE30" s="4"/>
      <c r="AF30" s="4"/>
      <c r="AG30" s="2"/>
      <c r="AH30" s="4"/>
      <c r="AI30" s="5"/>
      <c r="AJ30" s="9"/>
      <c r="AK30" s="1"/>
      <c r="AL30" s="1"/>
      <c r="AM30" s="1"/>
      <c r="AN30" s="1"/>
      <c r="AO30" s="1"/>
      <c r="AP30" s="1"/>
      <c r="AQ30" s="1"/>
      <c r="AR30" s="4"/>
      <c r="AS30" s="1"/>
      <c r="AT30" s="1"/>
      <c r="AU30" s="1"/>
      <c r="AV30" s="1"/>
      <c r="AW30" s="1"/>
    </row>
    <row r="31" spans="1:49" ht="12.75">
      <c r="A31" s="3" t="s">
        <v>116</v>
      </c>
      <c r="B31" s="5">
        <v>474</v>
      </c>
      <c r="C31" s="2">
        <v>7.51</v>
      </c>
      <c r="D31" s="5">
        <v>187.88</v>
      </c>
      <c r="E31" s="2">
        <v>0.1</v>
      </c>
      <c r="F31" s="2">
        <v>97.69519999999999</v>
      </c>
      <c r="G31" s="4">
        <v>7.413867696550314</v>
      </c>
      <c r="H31" s="9" t="s">
        <v>105</v>
      </c>
      <c r="I31" s="2">
        <v>31.4</v>
      </c>
      <c r="J31" s="4">
        <v>0.35315892754036693</v>
      </c>
      <c r="K31" s="4">
        <v>0.141</v>
      </c>
      <c r="L31" s="9">
        <v>0.028855120418274975</v>
      </c>
      <c r="M31" s="5">
        <v>312</v>
      </c>
      <c r="N31" s="1">
        <v>63.8</v>
      </c>
      <c r="O31" s="1">
        <f t="shared" si="0"/>
        <v>136.48734</v>
      </c>
      <c r="P31" s="2">
        <f aca="true" t="shared" si="1" ref="P31:P38">G31/20.04+K31/12.15+M31/22.99+I31/39.098+J31/6.941</f>
        <v>14.806666549098395</v>
      </c>
      <c r="Q31" s="2">
        <f aca="true" t="shared" si="2" ref="Q31:Q38">D31/35.435+C31/18.998+B31/61.006+F31/48.025+E31/62.005</f>
        <v>15.503004708686383</v>
      </c>
      <c r="R31" s="4">
        <f aca="true" t="shared" si="3" ref="R31:R38">P31/Q31</f>
        <v>0.9550836645751757</v>
      </c>
      <c r="S31" s="2"/>
      <c r="T31" s="9" t="s">
        <v>112</v>
      </c>
      <c r="U31" s="1">
        <v>67.2</v>
      </c>
      <c r="V31" s="1">
        <v>1160</v>
      </c>
      <c r="W31" s="1">
        <v>11400</v>
      </c>
      <c r="X31" s="1">
        <v>73.4</v>
      </c>
      <c r="Y31" s="1">
        <v>2.36</v>
      </c>
      <c r="Z31" s="1">
        <v>15.8</v>
      </c>
      <c r="AA31" s="1" t="s">
        <v>113</v>
      </c>
      <c r="AB31" s="4">
        <v>2.0256748195420737</v>
      </c>
      <c r="AC31" s="4">
        <v>0.8567510627386277</v>
      </c>
      <c r="AD31" s="5">
        <v>300.2642758784122</v>
      </c>
      <c r="AE31" s="4">
        <v>0.7615105172044395</v>
      </c>
      <c r="AF31" s="4">
        <v>6.886012592183293</v>
      </c>
      <c r="AG31" s="2">
        <v>44.84873831167893</v>
      </c>
      <c r="AH31" s="4" t="s">
        <v>49</v>
      </c>
      <c r="AI31" s="5">
        <v>353.1589275403669</v>
      </c>
      <c r="AJ31" s="4">
        <v>1.6426057109077878</v>
      </c>
      <c r="AK31" s="1" t="s">
        <v>113</v>
      </c>
      <c r="AL31" s="4">
        <v>0.327</v>
      </c>
      <c r="AM31" s="4">
        <v>0.212</v>
      </c>
      <c r="AN31" s="1">
        <v>169</v>
      </c>
      <c r="AO31" s="1">
        <v>32.8</v>
      </c>
      <c r="AP31" s="1">
        <v>4.63</v>
      </c>
      <c r="AQ31" s="1" t="s">
        <v>113</v>
      </c>
      <c r="AR31" s="4">
        <v>0.068</v>
      </c>
      <c r="AS31" s="1">
        <v>55.9</v>
      </c>
      <c r="AT31" s="1">
        <v>1.56</v>
      </c>
      <c r="AU31" s="4">
        <v>0.054</v>
      </c>
      <c r="AV31" s="1">
        <v>3.41</v>
      </c>
      <c r="AW31" s="1">
        <v>6.42</v>
      </c>
    </row>
    <row r="32" spans="2:49" ht="12.75">
      <c r="B32" s="5"/>
      <c r="C32" s="2"/>
      <c r="D32" s="5"/>
      <c r="E32" s="2"/>
      <c r="F32" s="2"/>
      <c r="G32" s="4"/>
      <c r="H32" s="9"/>
      <c r="J32" s="4"/>
      <c r="K32" s="4"/>
      <c r="L32" s="9"/>
      <c r="M32" s="5"/>
      <c r="P32" s="2"/>
      <c r="Q32" s="2"/>
      <c r="R32" s="4"/>
      <c r="S32" s="2"/>
      <c r="T32" s="9"/>
      <c r="U32" s="1"/>
      <c r="V32" s="1"/>
      <c r="W32" s="1"/>
      <c r="X32" s="1"/>
      <c r="Y32" s="1"/>
      <c r="Z32" s="1"/>
      <c r="AA32" s="1"/>
      <c r="AB32" s="4"/>
      <c r="AC32" s="4"/>
      <c r="AD32" s="5"/>
      <c r="AE32" s="4"/>
      <c r="AF32" s="4"/>
      <c r="AG32" s="2"/>
      <c r="AH32" s="4"/>
      <c r="AI32" s="5"/>
      <c r="AJ32" s="4"/>
      <c r="AK32" s="1"/>
      <c r="AL32" s="4"/>
      <c r="AM32" s="4"/>
      <c r="AN32" s="1"/>
      <c r="AO32" s="1"/>
      <c r="AP32" s="1"/>
      <c r="AQ32" s="1"/>
      <c r="AR32" s="4"/>
      <c r="AS32" s="1"/>
      <c r="AT32" s="1"/>
      <c r="AU32" s="4"/>
      <c r="AV32" s="1"/>
      <c r="AW32" s="1"/>
    </row>
    <row r="33" spans="1:49" ht="12.75">
      <c r="A33" s="3" t="s">
        <v>65</v>
      </c>
      <c r="B33" s="5">
        <v>433</v>
      </c>
      <c r="C33" s="2">
        <v>9.04</v>
      </c>
      <c r="D33" s="5">
        <v>36.722</v>
      </c>
      <c r="E33" s="2">
        <v>0.1</v>
      </c>
      <c r="F33" s="2">
        <v>60.099599999999995</v>
      </c>
      <c r="G33" s="2">
        <v>19.27484628432455</v>
      </c>
      <c r="H33" s="9">
        <v>0.019986987120234778</v>
      </c>
      <c r="I33" s="2">
        <v>20.1</v>
      </c>
      <c r="J33" s="4">
        <v>1.06</v>
      </c>
      <c r="K33" s="4">
        <v>5.07</v>
      </c>
      <c r="L33" s="9">
        <v>0.10240258531954936</v>
      </c>
      <c r="M33" s="5">
        <v>183</v>
      </c>
      <c r="N33" s="1">
        <v>69.1</v>
      </c>
      <c r="O33" s="1">
        <f t="shared" si="0"/>
        <v>147.82563</v>
      </c>
      <c r="P33" s="2">
        <f t="shared" si="1"/>
        <v>10.005893768091434</v>
      </c>
      <c r="Q33" s="2">
        <f t="shared" si="2"/>
        <v>9.862858099871149</v>
      </c>
      <c r="R33" s="4">
        <f t="shared" si="3"/>
        <v>1.014502456262871</v>
      </c>
      <c r="S33" s="2"/>
      <c r="T33" s="9" t="s">
        <v>112</v>
      </c>
      <c r="U33" s="1">
        <v>142</v>
      </c>
      <c r="V33" s="1">
        <v>9.53</v>
      </c>
      <c r="W33" s="1">
        <v>440</v>
      </c>
      <c r="X33" s="1">
        <v>66.6</v>
      </c>
      <c r="Y33" s="1">
        <v>2.52</v>
      </c>
      <c r="Z33" s="1" t="s">
        <v>54</v>
      </c>
      <c r="AA33" s="4">
        <v>0.20829433015067364</v>
      </c>
      <c r="AB33" s="4">
        <v>0.13491987834916497</v>
      </c>
      <c r="AC33" s="4">
        <v>0.19049469662432436</v>
      </c>
      <c r="AD33" s="5">
        <v>119.5806448484311</v>
      </c>
      <c r="AE33" s="4">
        <v>1.4646763524126283</v>
      </c>
      <c r="AF33" s="4">
        <v>5.221482913072911</v>
      </c>
      <c r="AG33" s="2">
        <v>22.90025488323428</v>
      </c>
      <c r="AH33" s="4" t="s">
        <v>49</v>
      </c>
      <c r="AI33" s="5">
        <v>1060</v>
      </c>
      <c r="AJ33" s="4">
        <v>0.16527307666548172</v>
      </c>
      <c r="AK33" s="1">
        <v>29.9</v>
      </c>
      <c r="AL33" s="4">
        <v>0.061</v>
      </c>
      <c r="AM33" s="4">
        <v>0.045</v>
      </c>
      <c r="AN33" s="1">
        <v>2.57</v>
      </c>
      <c r="AO33" s="1">
        <v>10.1</v>
      </c>
      <c r="AP33" s="1">
        <v>6.66</v>
      </c>
      <c r="AQ33" s="4">
        <v>0.119</v>
      </c>
      <c r="AR33" s="1" t="s">
        <v>113</v>
      </c>
      <c r="AS33" s="1">
        <v>55.3</v>
      </c>
      <c r="AT33" s="4">
        <v>0.461</v>
      </c>
      <c r="AU33" s="1" t="s">
        <v>113</v>
      </c>
      <c r="AV33" s="4">
        <v>0.422</v>
      </c>
      <c r="AW33" s="1">
        <v>7.98</v>
      </c>
    </row>
    <row r="34" spans="1:49" ht="12.75">
      <c r="A34" s="3" t="s">
        <v>66</v>
      </c>
      <c r="B34" s="5">
        <v>391</v>
      </c>
      <c r="C34" s="2">
        <v>3.81</v>
      </c>
      <c r="D34" s="5">
        <v>33.55</v>
      </c>
      <c r="E34" s="2">
        <v>0.1</v>
      </c>
      <c r="F34" s="2">
        <v>75.00559999999999</v>
      </c>
      <c r="G34" s="2">
        <v>44.96654254143353</v>
      </c>
      <c r="H34" s="9">
        <v>0.0072868145689514675</v>
      </c>
      <c r="I34" s="2">
        <v>17.8</v>
      </c>
      <c r="J34" s="4">
        <v>0</v>
      </c>
      <c r="K34" s="2">
        <v>28.78</v>
      </c>
      <c r="L34" s="9">
        <v>0.01888913228328281</v>
      </c>
      <c r="M34" s="5">
        <v>127.4</v>
      </c>
      <c r="N34" s="1">
        <v>36.5</v>
      </c>
      <c r="O34" s="1">
        <f t="shared" si="0"/>
        <v>78.08445</v>
      </c>
      <c r="P34" s="2">
        <f t="shared" si="1"/>
        <v>10.609369781952063</v>
      </c>
      <c r="Q34" s="2">
        <f t="shared" si="2"/>
        <v>9.119973085934456</v>
      </c>
      <c r="R34" s="4">
        <f t="shared" si="3"/>
        <v>1.1633115231792375</v>
      </c>
      <c r="S34" s="2"/>
      <c r="T34" s="9" t="s">
        <v>112</v>
      </c>
      <c r="U34" s="1">
        <v>11.5</v>
      </c>
      <c r="V34" s="1">
        <v>14.3</v>
      </c>
      <c r="W34" s="1">
        <v>255</v>
      </c>
      <c r="X34" s="1">
        <v>52.2</v>
      </c>
      <c r="Y34" s="4">
        <v>0.647</v>
      </c>
      <c r="Z34" s="1" t="s">
        <v>54</v>
      </c>
      <c r="AA34" s="4">
        <v>0.1697418509350363</v>
      </c>
      <c r="AB34" s="4">
        <v>0.40245331234067155</v>
      </c>
      <c r="AC34" s="1" t="s">
        <v>112</v>
      </c>
      <c r="AD34" s="2">
        <v>44.70018053317557</v>
      </c>
      <c r="AE34" s="4">
        <v>2.676502203079987</v>
      </c>
      <c r="AF34" s="4">
        <v>3.202373895566834</v>
      </c>
      <c r="AG34" s="4">
        <v>5.643017476838475</v>
      </c>
      <c r="AH34" s="4" t="s">
        <v>49</v>
      </c>
      <c r="AI34" s="1" t="s">
        <v>113</v>
      </c>
      <c r="AJ34" s="4">
        <v>1.4016269712472245</v>
      </c>
      <c r="AK34" s="1">
        <v>42.2</v>
      </c>
      <c r="AL34" s="4">
        <v>0.029</v>
      </c>
      <c r="AM34" s="4">
        <v>0.012</v>
      </c>
      <c r="AN34" s="4">
        <v>0.757</v>
      </c>
      <c r="AO34" s="1">
        <v>3.13</v>
      </c>
      <c r="AP34" s="1">
        <v>1.57</v>
      </c>
      <c r="AQ34" s="4">
        <v>0.191</v>
      </c>
      <c r="AR34" s="4">
        <v>0.029</v>
      </c>
      <c r="AS34" s="1">
        <v>90.3</v>
      </c>
      <c r="AT34" s="1" t="s">
        <v>113</v>
      </c>
      <c r="AU34" s="4">
        <v>0.718</v>
      </c>
      <c r="AV34" s="4">
        <v>0.154</v>
      </c>
      <c r="AW34" s="1">
        <v>3.81</v>
      </c>
    </row>
    <row r="35" spans="1:49" ht="12.75">
      <c r="A35" s="3" t="s">
        <v>67</v>
      </c>
      <c r="B35" s="5">
        <v>333</v>
      </c>
      <c r="C35" s="2">
        <v>1.03</v>
      </c>
      <c r="D35" s="5">
        <v>27.45</v>
      </c>
      <c r="E35" s="2">
        <v>0.1</v>
      </c>
      <c r="F35" s="2">
        <v>79.19319999999999</v>
      </c>
      <c r="G35" s="2">
        <v>55.468622009766044</v>
      </c>
      <c r="H35" s="9">
        <v>0.016070508410475495</v>
      </c>
      <c r="I35" s="2">
        <v>12.5</v>
      </c>
      <c r="J35" s="4">
        <v>0.052510244634450004</v>
      </c>
      <c r="K35" s="2">
        <v>32.18</v>
      </c>
      <c r="L35" s="9">
        <v>0.006467020452195378</v>
      </c>
      <c r="M35" s="2">
        <v>72.2</v>
      </c>
      <c r="N35" s="1">
        <v>16.3</v>
      </c>
      <c r="O35" s="1">
        <f t="shared" si="0"/>
        <v>34.87059</v>
      </c>
      <c r="P35" s="2">
        <f t="shared" si="1"/>
        <v>8.884225524052901</v>
      </c>
      <c r="Q35" s="2">
        <f t="shared" si="2"/>
        <v>7.93796580389437</v>
      </c>
      <c r="R35" s="4">
        <f t="shared" si="3"/>
        <v>1.1192068274839753</v>
      </c>
      <c r="S35" s="2"/>
      <c r="T35" s="9" t="s">
        <v>111</v>
      </c>
      <c r="U35" s="1">
        <v>47.3</v>
      </c>
      <c r="V35" s="1">
        <v>10.2</v>
      </c>
      <c r="W35" s="1">
        <v>243</v>
      </c>
      <c r="X35" s="1">
        <v>134</v>
      </c>
      <c r="Y35" s="4">
        <v>0.137</v>
      </c>
      <c r="Z35" s="1">
        <v>34.8</v>
      </c>
      <c r="AA35" s="4">
        <v>0.37318245168805775</v>
      </c>
      <c r="AB35" s="4">
        <v>3.0558391478291353</v>
      </c>
      <c r="AC35" s="4">
        <v>0.3578626395390261</v>
      </c>
      <c r="AD35" s="2">
        <v>57.15932503037751</v>
      </c>
      <c r="AE35" s="5">
        <v>272.6543289967943</v>
      </c>
      <c r="AF35" s="2">
        <v>17.733846952483507</v>
      </c>
      <c r="AG35" s="4">
        <v>4.372859497898278</v>
      </c>
      <c r="AH35" s="4" t="s">
        <v>45</v>
      </c>
      <c r="AI35" s="2">
        <v>52.510244634450004</v>
      </c>
      <c r="AJ35" s="4">
        <v>5.334899512114702</v>
      </c>
      <c r="AK35" s="1">
        <v>19.7</v>
      </c>
      <c r="AL35" s="1">
        <v>7.04</v>
      </c>
      <c r="AM35" s="4">
        <v>0.014</v>
      </c>
      <c r="AN35" s="4">
        <v>0.911</v>
      </c>
      <c r="AO35" s="1">
        <v>8.41</v>
      </c>
      <c r="AP35" s="2">
        <v>13</v>
      </c>
      <c r="AQ35" s="4">
        <v>7.2</v>
      </c>
      <c r="AR35" s="1" t="s">
        <v>114</v>
      </c>
      <c r="AS35" s="1">
        <v>299</v>
      </c>
      <c r="AT35" s="4">
        <v>0.017</v>
      </c>
      <c r="AU35" s="4">
        <v>3</v>
      </c>
      <c r="AV35" s="1">
        <v>0.78</v>
      </c>
      <c r="AW35" s="1">
        <v>37.6</v>
      </c>
    </row>
    <row r="36" spans="1:49" ht="12.75">
      <c r="A36" s="3" t="s">
        <v>68</v>
      </c>
      <c r="B36" s="2">
        <v>67</v>
      </c>
      <c r="C36" s="2">
        <v>0.26</v>
      </c>
      <c r="D36" s="2">
        <v>6.1732</v>
      </c>
      <c r="E36" s="2">
        <v>1.67</v>
      </c>
      <c r="F36" s="2">
        <v>19.325599999999998</v>
      </c>
      <c r="G36" s="4">
        <v>3.54161486131272</v>
      </c>
      <c r="H36" s="9">
        <v>0.0157422753132235</v>
      </c>
      <c r="I36" s="4">
        <v>0.78</v>
      </c>
      <c r="J36" s="4">
        <v>0.47466339058235696</v>
      </c>
      <c r="K36" s="4">
        <v>0.056</v>
      </c>
      <c r="L36" s="9">
        <v>0.0013379311319488118</v>
      </c>
      <c r="M36" s="2">
        <v>37.1</v>
      </c>
      <c r="N36" s="1">
        <v>17.1</v>
      </c>
      <c r="O36" s="1">
        <f t="shared" si="0"/>
        <v>36.58203</v>
      </c>
      <c r="P36" s="2">
        <f t="shared" si="1"/>
        <v>1.883416765539002</v>
      </c>
      <c r="Q36" s="2">
        <f t="shared" si="2"/>
        <v>1.715490610835722</v>
      </c>
      <c r="R36" s="4">
        <f t="shared" si="3"/>
        <v>1.0978881222914258</v>
      </c>
      <c r="S36" s="2"/>
      <c r="T36" s="9" t="s">
        <v>111</v>
      </c>
      <c r="U36" s="1">
        <v>95.9</v>
      </c>
      <c r="V36" s="1">
        <v>25.1</v>
      </c>
      <c r="W36" s="1" t="s">
        <v>44</v>
      </c>
      <c r="X36" s="1">
        <v>6.99</v>
      </c>
      <c r="Y36" s="4">
        <v>0.112</v>
      </c>
      <c r="Z36" s="1" t="s">
        <v>47</v>
      </c>
      <c r="AA36" s="4">
        <v>0.023297901108730472</v>
      </c>
      <c r="AB36" s="4">
        <v>1.45302174401048</v>
      </c>
      <c r="AC36" s="4">
        <v>0.9214578906241566</v>
      </c>
      <c r="AD36" s="4">
        <v>4.294140222874648</v>
      </c>
      <c r="AE36" s="4">
        <v>0.9244286074445854</v>
      </c>
      <c r="AF36" s="4">
        <v>2.030552330577585</v>
      </c>
      <c r="AG36" s="4">
        <v>1.1935105146938056</v>
      </c>
      <c r="AH36" s="4" t="s">
        <v>45</v>
      </c>
      <c r="AI36" s="5">
        <v>474.66339058235695</v>
      </c>
      <c r="AJ36" s="4">
        <v>9.579656161934643</v>
      </c>
      <c r="AK36" s="1">
        <v>19.5</v>
      </c>
      <c r="AL36" s="4">
        <v>0.034</v>
      </c>
      <c r="AM36" s="1" t="s">
        <v>114</v>
      </c>
      <c r="AN36" s="4">
        <v>0.738</v>
      </c>
      <c r="AO36" s="1">
        <v>8.08</v>
      </c>
      <c r="AP36" s="1" t="s">
        <v>111</v>
      </c>
      <c r="AQ36" s="4">
        <v>0.073</v>
      </c>
      <c r="AR36" s="4">
        <v>0.014</v>
      </c>
      <c r="AS36" s="1">
        <v>22.4</v>
      </c>
      <c r="AT36" s="4">
        <v>0.021</v>
      </c>
      <c r="AU36" s="4">
        <v>5.09</v>
      </c>
      <c r="AV36" s="1">
        <v>9.41</v>
      </c>
      <c r="AW36" s="1">
        <v>5.78</v>
      </c>
    </row>
    <row r="37" spans="1:49" ht="12.75">
      <c r="A37" s="3" t="s">
        <v>69</v>
      </c>
      <c r="B37" s="5">
        <v>280</v>
      </c>
      <c r="C37" s="2">
        <v>0.71</v>
      </c>
      <c r="D37" s="5">
        <v>18.422</v>
      </c>
      <c r="E37" s="2">
        <v>0.31</v>
      </c>
      <c r="F37" s="2">
        <v>58.232</v>
      </c>
      <c r="G37" s="2">
        <v>49.650363558779446</v>
      </c>
      <c r="H37" s="9">
        <v>0.006647242725041334</v>
      </c>
      <c r="I37" s="4">
        <v>8.37</v>
      </c>
      <c r="J37" s="4">
        <v>0</v>
      </c>
      <c r="K37" s="2">
        <v>22.75</v>
      </c>
      <c r="L37" s="9" t="s">
        <v>105</v>
      </c>
      <c r="M37" s="2">
        <v>48.8</v>
      </c>
      <c r="N37" s="1">
        <v>14</v>
      </c>
      <c r="O37" s="1">
        <f t="shared" si="0"/>
        <v>29.9502</v>
      </c>
      <c r="P37" s="2">
        <f t="shared" si="1"/>
        <v>6.686730508759339</v>
      </c>
      <c r="Q37" s="2">
        <f t="shared" si="2"/>
        <v>6.364501050156557</v>
      </c>
      <c r="R37" s="4">
        <f t="shared" si="3"/>
        <v>1.050629178322605</v>
      </c>
      <c r="S37" s="2"/>
      <c r="T37" s="9" t="s">
        <v>111</v>
      </c>
      <c r="U37" s="1">
        <v>27.8</v>
      </c>
      <c r="V37" s="1">
        <v>30.4</v>
      </c>
      <c r="W37" s="1">
        <v>154</v>
      </c>
      <c r="X37" s="1">
        <v>164</v>
      </c>
      <c r="Y37" s="4">
        <v>0.137</v>
      </c>
      <c r="Z37" s="1">
        <v>10.2</v>
      </c>
      <c r="AA37" s="4">
        <v>0.08764448512331939</v>
      </c>
      <c r="AB37" s="4">
        <v>1.229231564025056</v>
      </c>
      <c r="AC37" s="4">
        <v>0.19369175234360791</v>
      </c>
      <c r="AD37" s="2">
        <v>29.578240972302083</v>
      </c>
      <c r="AE37" s="4">
        <v>0.572632018658405</v>
      </c>
      <c r="AF37" s="2">
        <v>21.251460008909124</v>
      </c>
      <c r="AG37" s="4">
        <v>8.872552299728085</v>
      </c>
      <c r="AH37" s="4" t="s">
        <v>45</v>
      </c>
      <c r="AI37" s="1" t="s">
        <v>114</v>
      </c>
      <c r="AJ37" s="4">
        <v>1.3655636440446568</v>
      </c>
      <c r="AK37" s="1">
        <v>10.2</v>
      </c>
      <c r="AL37" s="1" t="s">
        <v>114</v>
      </c>
      <c r="AM37" s="1" t="s">
        <v>114</v>
      </c>
      <c r="AN37" s="4">
        <v>2.5</v>
      </c>
      <c r="AO37" s="1">
        <v>8.64</v>
      </c>
      <c r="AP37" s="1">
        <v>12.5</v>
      </c>
      <c r="AQ37" s="4">
        <v>0.05</v>
      </c>
      <c r="AR37" s="4">
        <v>0.016</v>
      </c>
      <c r="AS37" s="1">
        <v>297</v>
      </c>
      <c r="AT37" s="1">
        <v>1.01</v>
      </c>
      <c r="AU37" s="4">
        <v>1.47</v>
      </c>
      <c r="AV37" s="1">
        <v>1.06</v>
      </c>
      <c r="AW37" s="1">
        <v>13.5</v>
      </c>
    </row>
    <row r="38" spans="1:49" ht="12.75">
      <c r="A38" s="3" t="s">
        <v>70</v>
      </c>
      <c r="B38" s="5">
        <v>474</v>
      </c>
      <c r="C38" s="2">
        <v>1.29</v>
      </c>
      <c r="D38" s="5">
        <v>42.7</v>
      </c>
      <c r="E38" s="2">
        <v>3.79</v>
      </c>
      <c r="F38" s="5">
        <v>107.1492</v>
      </c>
      <c r="G38" s="2">
        <v>37.58938987088017</v>
      </c>
      <c r="H38" s="9">
        <v>0.06068918500309149</v>
      </c>
      <c r="I38" s="2">
        <v>12.6</v>
      </c>
      <c r="J38" s="4">
        <v>0.1404586334807388</v>
      </c>
      <c r="K38" s="2">
        <v>28.9</v>
      </c>
      <c r="L38" s="9" t="s">
        <v>105</v>
      </c>
      <c r="M38" s="5">
        <v>190</v>
      </c>
      <c r="N38" s="1">
        <v>17.2</v>
      </c>
      <c r="O38" s="1">
        <f t="shared" si="0"/>
        <v>36.79596</v>
      </c>
      <c r="P38" s="2">
        <f t="shared" si="1"/>
        <v>12.861284894346875</v>
      </c>
      <c r="Q38" s="2">
        <f t="shared" si="2"/>
        <v>11.334889799148744</v>
      </c>
      <c r="R38" s="4">
        <f t="shared" si="3"/>
        <v>1.1346634261334207</v>
      </c>
      <c r="S38" s="2"/>
      <c r="T38" s="9" t="s">
        <v>112</v>
      </c>
      <c r="U38" s="1">
        <v>19.5</v>
      </c>
      <c r="V38" s="1">
        <v>11.4</v>
      </c>
      <c r="W38" s="1">
        <v>432</v>
      </c>
      <c r="X38" s="2">
        <v>90</v>
      </c>
      <c r="Y38" s="1" t="s">
        <v>112</v>
      </c>
      <c r="Z38" s="1">
        <v>27.6</v>
      </c>
      <c r="AA38" s="4">
        <v>0.057135328909505685</v>
      </c>
      <c r="AB38" s="4">
        <v>4.182746861094796</v>
      </c>
      <c r="AC38" s="4">
        <v>3.1140983513987743</v>
      </c>
      <c r="AD38" s="4">
        <v>3.775748145828686</v>
      </c>
      <c r="AE38" s="4">
        <v>0.7824968802446437</v>
      </c>
      <c r="AF38" s="2">
        <v>11.171391892697676</v>
      </c>
      <c r="AG38" s="4">
        <v>0.8744502369379946</v>
      </c>
      <c r="AH38" s="4" t="s">
        <v>49</v>
      </c>
      <c r="AI38" s="5">
        <v>140.4586334807388</v>
      </c>
      <c r="AJ38" s="4">
        <v>3.6432203520811117</v>
      </c>
      <c r="AK38" s="1">
        <v>63.5</v>
      </c>
      <c r="AL38" s="1" t="s">
        <v>113</v>
      </c>
      <c r="AM38" s="4">
        <v>0.017</v>
      </c>
      <c r="AN38" s="4">
        <v>0.729</v>
      </c>
      <c r="AO38" s="1">
        <v>9.51</v>
      </c>
      <c r="AP38" s="1">
        <v>13.2</v>
      </c>
      <c r="AQ38" s="4">
        <v>0.113</v>
      </c>
      <c r="AR38" s="1" t="s">
        <v>113</v>
      </c>
      <c r="AS38" s="1">
        <v>225</v>
      </c>
      <c r="AT38" s="1" t="s">
        <v>113</v>
      </c>
      <c r="AU38" s="4">
        <v>6.47</v>
      </c>
      <c r="AV38" s="1">
        <v>8.74</v>
      </c>
      <c r="AW38" s="1">
        <v>10.3</v>
      </c>
    </row>
    <row r="39" spans="2:49" ht="12.75">
      <c r="B39" s="5"/>
      <c r="C39" s="2"/>
      <c r="D39" s="5"/>
      <c r="E39" s="2"/>
      <c r="F39" s="5"/>
      <c r="G39" s="2"/>
      <c r="H39" s="2"/>
      <c r="J39" s="4"/>
      <c r="K39" s="2"/>
      <c r="L39" s="9"/>
      <c r="M39" s="5"/>
      <c r="O39"/>
      <c r="P39" s="2"/>
      <c r="Q39" s="2"/>
      <c r="R39" s="4"/>
      <c r="S39" s="2"/>
      <c r="T39" s="9"/>
      <c r="U39" s="1"/>
      <c r="V39" s="1"/>
      <c r="W39" s="1"/>
      <c r="X39" s="1"/>
      <c r="Y39" s="1"/>
      <c r="Z39" s="1"/>
      <c r="AA39" s="9"/>
      <c r="AB39" s="4"/>
      <c r="AC39" s="4"/>
      <c r="AD39" s="4"/>
      <c r="AE39" s="9"/>
      <c r="AF39" s="2"/>
      <c r="AG39" s="9"/>
      <c r="AH39" s="4"/>
      <c r="AI39" s="5"/>
      <c r="AJ39" s="4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3" t="s">
        <v>71</v>
      </c>
      <c r="B40" s="2">
        <v>52.5</v>
      </c>
      <c r="C40" s="2">
        <v>1.23</v>
      </c>
      <c r="D40" s="5">
        <v>940.62</v>
      </c>
      <c r="E40" s="2">
        <v>0.1</v>
      </c>
      <c r="F40" s="5">
        <v>290</v>
      </c>
      <c r="G40" s="2">
        <v>51.45446589218256</v>
      </c>
      <c r="H40" s="9">
        <v>0.03302249726032149</v>
      </c>
      <c r="I40" s="2">
        <v>42.7</v>
      </c>
      <c r="J40" s="4">
        <v>0.5319873971171748</v>
      </c>
      <c r="K40" s="4">
        <v>0.74</v>
      </c>
      <c r="L40" s="9">
        <v>0.0463569501212828</v>
      </c>
      <c r="M40" s="5">
        <v>588</v>
      </c>
      <c r="N40" s="1">
        <v>60.4</v>
      </c>
      <c r="O40" s="1">
        <f t="shared" si="0"/>
        <v>129.21372</v>
      </c>
      <c r="P40" s="2">
        <f>G40/20.04+K40/12.15+M40/22.99+I40/39.098+J40/6.941</f>
        <v>29.3736026814862</v>
      </c>
      <c r="Q40" s="2">
        <f>D40/35.435+C40/18.998+B40/61.006+F40/48.025+E40/62.005</f>
        <v>33.51039056716723</v>
      </c>
      <c r="R40" s="4">
        <f>P40/Q40</f>
        <v>0.876552083826377</v>
      </c>
      <c r="S40" s="2"/>
      <c r="T40" s="4">
        <v>1.2749548075527464</v>
      </c>
      <c r="U40" s="1">
        <v>203</v>
      </c>
      <c r="V40" s="1">
        <v>155</v>
      </c>
      <c r="W40" s="1">
        <v>6450</v>
      </c>
      <c r="X40" s="2">
        <v>47</v>
      </c>
      <c r="Y40" s="4">
        <v>0.584</v>
      </c>
      <c r="Z40" s="1" t="s">
        <v>72</v>
      </c>
      <c r="AA40" s="4">
        <v>0.23072592795626268</v>
      </c>
      <c r="AB40" s="4">
        <v>5.478741220342357</v>
      </c>
      <c r="AC40" s="4">
        <v>5.262460352768203</v>
      </c>
      <c r="AD40" s="5">
        <v>233.3060647616404</v>
      </c>
      <c r="AE40" s="4">
        <v>3.9656066165342696</v>
      </c>
      <c r="AF40" s="4">
        <v>3.7918242743098043</v>
      </c>
      <c r="AG40" s="2">
        <v>14.087407685748559</v>
      </c>
      <c r="AH40" s="9" t="s">
        <v>73</v>
      </c>
      <c r="AI40" s="5">
        <v>531.9873971171749</v>
      </c>
      <c r="AJ40" s="2">
        <v>45.094132569559804</v>
      </c>
      <c r="AK40" s="1">
        <v>84.7</v>
      </c>
      <c r="AL40" s="1" t="s">
        <v>115</v>
      </c>
      <c r="AM40" s="4">
        <v>0.108</v>
      </c>
      <c r="AN40" s="1">
        <v>6.24</v>
      </c>
      <c r="AO40" s="1">
        <v>31.2</v>
      </c>
      <c r="AP40" s="1">
        <v>7.69</v>
      </c>
      <c r="AQ40" s="4">
        <v>0.612</v>
      </c>
      <c r="AR40" s="4">
        <v>0.043</v>
      </c>
      <c r="AS40" s="1">
        <v>337</v>
      </c>
      <c r="AT40" s="4">
        <v>0.135</v>
      </c>
      <c r="AU40" s="1" t="s">
        <v>74</v>
      </c>
      <c r="AV40" s="2">
        <v>17</v>
      </c>
      <c r="AW40" s="1">
        <v>12.3</v>
      </c>
    </row>
    <row r="41" spans="1:49" ht="12.75">
      <c r="A41" s="3" t="s">
        <v>75</v>
      </c>
      <c r="B41" s="2">
        <v>50</v>
      </c>
      <c r="C41" s="2">
        <v>1.37</v>
      </c>
      <c r="D41" s="5">
        <v>850.34</v>
      </c>
      <c r="E41" s="2">
        <v>0.1</v>
      </c>
      <c r="F41" s="5">
        <v>277.24</v>
      </c>
      <c r="G41" s="2">
        <v>50.67798146669538</v>
      </c>
      <c r="H41" s="9">
        <v>0.037802027609885804</v>
      </c>
      <c r="I41" s="2">
        <v>44</v>
      </c>
      <c r="J41" s="4">
        <v>0.4822742567492068</v>
      </c>
      <c r="K41" s="4">
        <v>0.83</v>
      </c>
      <c r="L41" s="9">
        <v>0.042502182792045644</v>
      </c>
      <c r="M41" s="5">
        <v>587</v>
      </c>
      <c r="N41" s="2">
        <v>66</v>
      </c>
      <c r="O41" s="1">
        <f t="shared" si="0"/>
        <v>141.1938</v>
      </c>
      <c r="P41" s="2">
        <f>G41/20.04+K41/12.15+M41/22.99+I41/39.098+J41/6.941</f>
        <v>29.324853726302337</v>
      </c>
      <c r="Q41" s="2">
        <f>D41/35.435+C41/18.998+B41/61.006+F41/48.025+E41/62.005</f>
        <v>30.66332172694546</v>
      </c>
      <c r="R41" s="4">
        <f>P41/Q41</f>
        <v>0.9563495431916321</v>
      </c>
      <c r="S41" s="2"/>
      <c r="T41" s="4">
        <v>1.1726945254463166</v>
      </c>
      <c r="U41" s="1">
        <v>451</v>
      </c>
      <c r="V41" s="1">
        <v>158</v>
      </c>
      <c r="W41" s="1">
        <v>6960</v>
      </c>
      <c r="X41" s="1">
        <v>64.1</v>
      </c>
      <c r="Y41" s="4">
        <v>0.848</v>
      </c>
      <c r="Z41" s="1">
        <v>209</v>
      </c>
      <c r="AA41" s="4">
        <v>0.14398685729601357</v>
      </c>
      <c r="AB41" s="2">
        <v>11.78085929789579</v>
      </c>
      <c r="AC41" s="4">
        <v>4.47952587178107</v>
      </c>
      <c r="AD41" s="5">
        <v>246.65031769712044</v>
      </c>
      <c r="AE41" s="4">
        <v>5.5166021813109065</v>
      </c>
      <c r="AF41" s="4">
        <v>4.549336128647644</v>
      </c>
      <c r="AG41" s="2">
        <v>12.898703626089345</v>
      </c>
      <c r="AH41" s="9" t="s">
        <v>73</v>
      </c>
      <c r="AI41" s="5">
        <v>482.2742567492068</v>
      </c>
      <c r="AJ41" s="2">
        <v>36.0983869719021</v>
      </c>
      <c r="AK41" s="1">
        <v>111.8</v>
      </c>
      <c r="AL41" s="4">
        <v>0.344</v>
      </c>
      <c r="AM41" s="4">
        <v>0.09</v>
      </c>
      <c r="AN41" s="1">
        <v>6.62</v>
      </c>
      <c r="AO41" s="1">
        <v>22.5</v>
      </c>
      <c r="AP41" s="1">
        <v>2.26</v>
      </c>
      <c r="AQ41" s="4">
        <v>0.487</v>
      </c>
      <c r="AR41" s="4">
        <v>0.021</v>
      </c>
      <c r="AS41" s="1">
        <v>288</v>
      </c>
      <c r="AT41" s="4">
        <v>0.211</v>
      </c>
      <c r="AU41" s="1" t="s">
        <v>74</v>
      </c>
      <c r="AV41" s="1">
        <v>14.2</v>
      </c>
      <c r="AW41" s="1">
        <v>18.6</v>
      </c>
    </row>
    <row r="42" spans="2:49" ht="12.75">
      <c r="B42" s="2"/>
      <c r="C42" s="2"/>
      <c r="D42" s="5"/>
      <c r="E42" s="2"/>
      <c r="F42" s="5"/>
      <c r="G42" s="2"/>
      <c r="H42" s="2"/>
      <c r="J42" s="4"/>
      <c r="K42" s="4"/>
      <c r="L42" s="2"/>
      <c r="M42" s="5"/>
      <c r="O42"/>
      <c r="P42" s="2"/>
      <c r="Q42" s="2"/>
      <c r="R42" s="4"/>
      <c r="S42" s="2"/>
      <c r="T42" s="4"/>
      <c r="U42" s="1"/>
      <c r="V42" s="1"/>
      <c r="W42" s="1"/>
      <c r="X42" s="1"/>
      <c r="Y42" s="1"/>
      <c r="Z42" s="1"/>
      <c r="AA42" s="9"/>
      <c r="AB42" s="2"/>
      <c r="AC42" s="4"/>
      <c r="AD42" s="5"/>
      <c r="AE42" s="4"/>
      <c r="AF42" s="4"/>
      <c r="AG42" s="2"/>
      <c r="AH42" s="9"/>
      <c r="AI42" s="5"/>
      <c r="AJ42" s="2"/>
      <c r="AK42" s="1"/>
      <c r="AL42" s="1"/>
      <c r="AM42" s="1"/>
      <c r="AN42" s="1"/>
      <c r="AO42" s="1"/>
      <c r="AP42" s="1"/>
      <c r="AQ42" s="1"/>
      <c r="AR42" s="4"/>
      <c r="AS42" s="1"/>
      <c r="AT42" s="4"/>
      <c r="AU42" s="1"/>
      <c r="AV42" s="1"/>
      <c r="AW42" s="1"/>
    </row>
    <row r="43" spans="1:49" ht="12.75">
      <c r="A43" s="3" t="s">
        <v>76</v>
      </c>
      <c r="B43" s="2">
        <v>58.6</v>
      </c>
      <c r="C43" s="2">
        <v>8.33</v>
      </c>
      <c r="D43" s="5">
        <v>495.32</v>
      </c>
      <c r="E43" s="2">
        <v>0.1</v>
      </c>
      <c r="F43" s="5">
        <v>466.32</v>
      </c>
      <c r="G43" s="2">
        <v>31.332917118265286</v>
      </c>
      <c r="H43" s="9">
        <v>0.00851281087693226</v>
      </c>
      <c r="I43" s="2">
        <v>34</v>
      </c>
      <c r="J43" s="4">
        <v>0.14539938213139397</v>
      </c>
      <c r="K43" s="4">
        <v>0.38</v>
      </c>
      <c r="L43" s="9">
        <v>0.07274209648568068</v>
      </c>
      <c r="M43" s="5">
        <v>439</v>
      </c>
      <c r="N43" s="1">
        <v>70.3</v>
      </c>
      <c r="O43" s="1">
        <f t="shared" si="0"/>
        <v>150.39279</v>
      </c>
      <c r="P43" s="2">
        <f>G43/20.04+K43/12.15+M43/22.99+I43/39.098+J43/6.941</f>
        <v>21.580610946510514</v>
      </c>
      <c r="Q43" s="2">
        <f>D43/35.435+C43/18.998+B43/61.006+F43/48.025+E43/62.005</f>
        <v>25.088854046627713</v>
      </c>
      <c r="R43" s="4">
        <f>P43/Q43</f>
        <v>0.860167264172484</v>
      </c>
      <c r="S43" s="2"/>
      <c r="T43" s="4">
        <v>0.9880762311918051</v>
      </c>
      <c r="U43" s="1">
        <v>218</v>
      </c>
      <c r="V43" s="1">
        <v>56.9</v>
      </c>
      <c r="W43" s="1">
        <v>2890</v>
      </c>
      <c r="X43" s="1">
        <v>84.9</v>
      </c>
      <c r="Y43" s="4">
        <v>0.493</v>
      </c>
      <c r="Z43" s="1">
        <v>1.27</v>
      </c>
      <c r="AA43" s="1" t="s">
        <v>113</v>
      </c>
      <c r="AB43" s="4">
        <v>7.841902696705989</v>
      </c>
      <c r="AC43" s="4">
        <v>2.0680462999586147</v>
      </c>
      <c r="AD43" s="5">
        <v>163.23904372527645</v>
      </c>
      <c r="AE43" s="4">
        <v>3.26959038386882</v>
      </c>
      <c r="AF43" s="4">
        <v>5.98559945559611</v>
      </c>
      <c r="AG43" s="2">
        <v>19.800955298946427</v>
      </c>
      <c r="AH43" s="4" t="s">
        <v>49</v>
      </c>
      <c r="AI43" s="5">
        <v>145.39938213139396</v>
      </c>
      <c r="AJ43" s="2">
        <v>18.625220093764145</v>
      </c>
      <c r="AK43" s="1">
        <v>27.7</v>
      </c>
      <c r="AL43" s="1">
        <v>1.01</v>
      </c>
      <c r="AM43" s="4">
        <v>0.123</v>
      </c>
      <c r="AN43" s="1">
        <v>10.8</v>
      </c>
      <c r="AO43" s="1">
        <v>16.5</v>
      </c>
      <c r="AP43" s="1">
        <v>1.39</v>
      </c>
      <c r="AQ43" s="1" t="s">
        <v>113</v>
      </c>
      <c r="AR43" s="4">
        <v>0.032</v>
      </c>
      <c r="AS43" s="1">
        <v>198</v>
      </c>
      <c r="AT43" s="4">
        <v>0.543</v>
      </c>
      <c r="AU43" s="1" t="s">
        <v>113</v>
      </c>
      <c r="AV43" s="4">
        <v>5.61</v>
      </c>
      <c r="AW43" s="1">
        <v>7.63</v>
      </c>
    </row>
    <row r="44" spans="1:49" ht="12.75">
      <c r="A44" s="3" t="s">
        <v>77</v>
      </c>
      <c r="B44" s="2">
        <v>67.1</v>
      </c>
      <c r="C44" s="2">
        <v>9.49</v>
      </c>
      <c r="D44" s="5">
        <v>535.58</v>
      </c>
      <c r="E44" s="2">
        <v>0.1</v>
      </c>
      <c r="F44" s="5">
        <v>483.72</v>
      </c>
      <c r="G44" s="2">
        <v>35.600495553789614</v>
      </c>
      <c r="H44" s="9">
        <v>0.016264026452751896</v>
      </c>
      <c r="I44" s="2">
        <v>37.8</v>
      </c>
      <c r="J44" s="4">
        <v>0.16629578689004312</v>
      </c>
      <c r="K44" s="4">
        <v>0.45</v>
      </c>
      <c r="L44" s="9">
        <v>0.0029142258564514543</v>
      </c>
      <c r="M44" s="5">
        <v>499</v>
      </c>
      <c r="N44" s="2">
        <v>76.8</v>
      </c>
      <c r="O44" s="1">
        <f t="shared" si="0"/>
        <v>164.29824</v>
      </c>
      <c r="P44" s="2">
        <f>G44/20.04+K44/12.15+M44/22.99+I44/39.098+J44/6.941</f>
        <v>24.50935788789321</v>
      </c>
      <c r="Q44" s="2">
        <f>D44/35.435+C44/18.998+B44/61.006+F44/48.025+E44/62.005</f>
        <v>26.78771976813083</v>
      </c>
      <c r="R44" s="4">
        <f>P44/Q44</f>
        <v>0.9149475244642445</v>
      </c>
      <c r="S44" s="2"/>
      <c r="T44" s="4">
        <v>0.9049485179956105</v>
      </c>
      <c r="U44" s="1">
        <v>226</v>
      </c>
      <c r="V44" s="1">
        <v>61.9</v>
      </c>
      <c r="W44" s="1">
        <v>3610</v>
      </c>
      <c r="X44" s="1">
        <v>83.8</v>
      </c>
      <c r="Y44" s="4">
        <v>0.456</v>
      </c>
      <c r="Z44" s="1">
        <v>3.33</v>
      </c>
      <c r="AA44" s="4">
        <v>0.024865200255938084</v>
      </c>
      <c r="AB44" s="4">
        <v>7.490297013979792</v>
      </c>
      <c r="AC44" s="4">
        <v>1.9634383338255916</v>
      </c>
      <c r="AD44" s="5">
        <v>193.69154578918676</v>
      </c>
      <c r="AE44" s="4">
        <v>3.690985155937346</v>
      </c>
      <c r="AF44" s="4">
        <v>5.33106372008693</v>
      </c>
      <c r="AG44" s="2">
        <v>22.058951049961703</v>
      </c>
      <c r="AH44" s="4" t="s">
        <v>49</v>
      </c>
      <c r="AI44" s="5">
        <v>166.29578689004313</v>
      </c>
      <c r="AJ44" s="2">
        <v>21.44117490166222</v>
      </c>
      <c r="AK44" s="1">
        <v>44.5</v>
      </c>
      <c r="AL44" s="4">
        <v>0.036</v>
      </c>
      <c r="AM44" s="4">
        <v>0.131</v>
      </c>
      <c r="AN44" s="1">
        <v>10.1</v>
      </c>
      <c r="AO44" s="1">
        <v>17.5</v>
      </c>
      <c r="AP44" s="1">
        <v>2.59</v>
      </c>
      <c r="AQ44" s="1" t="s">
        <v>113</v>
      </c>
      <c r="AR44" s="4">
        <v>0.03</v>
      </c>
      <c r="AS44" s="1">
        <v>215</v>
      </c>
      <c r="AT44" s="4">
        <v>0.028</v>
      </c>
      <c r="AU44" s="1" t="s">
        <v>113</v>
      </c>
      <c r="AV44" s="4">
        <v>5.6</v>
      </c>
      <c r="AW44" s="4">
        <v>6.6</v>
      </c>
    </row>
    <row r="45" spans="2:49" ht="12.75">
      <c r="B45" s="2"/>
      <c r="C45" s="2"/>
      <c r="D45" s="5"/>
      <c r="E45" s="2"/>
      <c r="F45" s="5"/>
      <c r="G45" s="2"/>
      <c r="H45" s="2"/>
      <c r="J45" s="4"/>
      <c r="K45" s="4"/>
      <c r="L45" s="4"/>
      <c r="M45" s="5"/>
      <c r="O45"/>
      <c r="P45" s="2"/>
      <c r="Q45" s="2"/>
      <c r="R45" s="4"/>
      <c r="S45" s="2"/>
      <c r="T45" s="9"/>
      <c r="U45" s="1"/>
      <c r="V45" s="1"/>
      <c r="W45" s="1"/>
      <c r="X45" s="1"/>
      <c r="Y45" s="1"/>
      <c r="Z45" s="1"/>
      <c r="AA45" s="9"/>
      <c r="AB45" s="4"/>
      <c r="AC45" s="4"/>
      <c r="AD45" s="5"/>
      <c r="AE45" s="4"/>
      <c r="AF45" s="4"/>
      <c r="AG45" s="2"/>
      <c r="AH45" s="4"/>
      <c r="AI45" s="5"/>
      <c r="AJ45" s="2"/>
      <c r="AK45" s="1"/>
      <c r="AL45" s="1"/>
      <c r="AM45" s="4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3" t="s">
        <v>123</v>
      </c>
      <c r="B46" s="2">
        <v>18.4</v>
      </c>
      <c r="C46" s="2">
        <v>3.29</v>
      </c>
      <c r="D46" s="5">
        <v>2770</v>
      </c>
      <c r="E46" s="2">
        <v>0.1</v>
      </c>
      <c r="F46" s="5">
        <v>103.24</v>
      </c>
      <c r="G46" s="2">
        <v>32.550862344215545</v>
      </c>
      <c r="H46" s="9">
        <v>0.09166643205549857</v>
      </c>
      <c r="I46" s="2">
        <v>15.7</v>
      </c>
      <c r="J46" s="4">
        <v>0.2024198727399152</v>
      </c>
      <c r="K46" s="4">
        <v>0.011</v>
      </c>
      <c r="L46" s="9">
        <v>0.015402401759883489</v>
      </c>
      <c r="M46" s="5">
        <v>1780</v>
      </c>
      <c r="N46" s="5">
        <v>177</v>
      </c>
      <c r="O46" s="1">
        <f t="shared" si="0"/>
        <v>378.6561</v>
      </c>
      <c r="P46" s="2">
        <f>G46/20.04+K46/12.15+M46/22.99+I46/39.098+J46/6.941</f>
        <v>79.48088524831061</v>
      </c>
      <c r="Q46" s="2">
        <f>D46/35.435+C46/18.998+B46/61.006+F46/48.025+E46/62.005</f>
        <v>80.797411828068</v>
      </c>
      <c r="R46" s="4">
        <f>P46/Q46</f>
        <v>0.9837058322788994</v>
      </c>
      <c r="S46" s="2"/>
      <c r="T46" s="1" t="s">
        <v>54</v>
      </c>
      <c r="U46" s="1">
        <v>1010</v>
      </c>
      <c r="V46" s="1">
        <v>6270</v>
      </c>
      <c r="W46" s="1">
        <v>79000</v>
      </c>
      <c r="X46" s="1">
        <v>242</v>
      </c>
      <c r="Y46" s="1">
        <v>2.85</v>
      </c>
      <c r="Z46" s="1">
        <v>26.1</v>
      </c>
      <c r="AA46" s="1" t="s">
        <v>112</v>
      </c>
      <c r="AB46" s="2">
        <v>26.045269231650998</v>
      </c>
      <c r="AC46" s="4">
        <v>7.457897879280338</v>
      </c>
      <c r="AD46" s="5">
        <v>1690</v>
      </c>
      <c r="AE46" s="4">
        <v>8.409714062697244</v>
      </c>
      <c r="AF46" s="2">
        <v>19.030678637739207</v>
      </c>
      <c r="AG46" s="2">
        <v>43.412989753298746</v>
      </c>
      <c r="AH46" s="9" t="s">
        <v>62</v>
      </c>
      <c r="AI46" s="5">
        <v>202.4198727399152</v>
      </c>
      <c r="AJ46" s="2">
        <v>35.945621195255214</v>
      </c>
      <c r="AK46" s="1">
        <v>339</v>
      </c>
      <c r="AL46" s="1" t="s">
        <v>113</v>
      </c>
      <c r="AM46" s="4">
        <v>0.141</v>
      </c>
      <c r="AN46" s="1">
        <v>356</v>
      </c>
      <c r="AO46" s="1">
        <v>65.8</v>
      </c>
      <c r="AP46" s="2">
        <v>10</v>
      </c>
      <c r="AQ46" s="4">
        <v>0.799</v>
      </c>
      <c r="AR46" s="1" t="s">
        <v>113</v>
      </c>
      <c r="AS46" s="1">
        <v>159</v>
      </c>
      <c r="AT46" s="4">
        <v>4.03</v>
      </c>
      <c r="AU46" s="1" t="s">
        <v>113</v>
      </c>
      <c r="AV46" s="1">
        <v>24.8</v>
      </c>
      <c r="AW46" s="1">
        <v>62.2</v>
      </c>
    </row>
    <row r="47" spans="1:49" ht="12.75">
      <c r="A47" s="3" t="s">
        <v>124</v>
      </c>
      <c r="B47" s="2">
        <v>10.9</v>
      </c>
      <c r="C47" s="2">
        <v>2.12</v>
      </c>
      <c r="D47" s="5">
        <v>7710.4</v>
      </c>
      <c r="E47" s="2">
        <v>0.1</v>
      </c>
      <c r="F47" s="2">
        <v>71.7924</v>
      </c>
      <c r="G47" s="5">
        <v>113.91208759969892</v>
      </c>
      <c r="H47" s="9">
        <v>0.3138960353032342</v>
      </c>
      <c r="I47" s="2">
        <v>41.5</v>
      </c>
      <c r="J47" s="4">
        <v>1.68</v>
      </c>
      <c r="K47" s="4">
        <v>0.095</v>
      </c>
      <c r="L47" s="9">
        <v>0.06764870158414604</v>
      </c>
      <c r="M47" s="5">
        <v>4370</v>
      </c>
      <c r="N47" s="5">
        <v>189</v>
      </c>
      <c r="O47" s="1">
        <f t="shared" si="0"/>
        <v>404.3277</v>
      </c>
      <c r="P47" s="2">
        <f>G47/20.04+K47/12.15+M47/22.99+I47/39.098+J47/6.941</f>
        <v>197.07817488571266</v>
      </c>
      <c r="Q47" s="2">
        <f>D47/35.435+C47/18.998+B47/61.006+F47/48.025+E47/62.005</f>
        <v>219.37954632988456</v>
      </c>
      <c r="R47" s="4">
        <f>P47/Q47</f>
        <v>0.8983434334820031</v>
      </c>
      <c r="S47" s="2"/>
      <c r="T47" s="1" t="s">
        <v>54</v>
      </c>
      <c r="U47" s="1">
        <v>164</v>
      </c>
      <c r="V47" s="1">
        <v>8840</v>
      </c>
      <c r="W47" s="1">
        <v>154000</v>
      </c>
      <c r="X47" s="1">
        <v>1450</v>
      </c>
      <c r="Y47" s="1">
        <v>2.45</v>
      </c>
      <c r="Z47" s="1" t="s">
        <v>54</v>
      </c>
      <c r="AA47" s="1" t="s">
        <v>112</v>
      </c>
      <c r="AB47" s="2">
        <v>13.83916164858779</v>
      </c>
      <c r="AC47" s="2">
        <v>13.486153554742693</v>
      </c>
      <c r="AD47" s="5">
        <v>2590</v>
      </c>
      <c r="AE47" s="4">
        <v>5.43127366549197</v>
      </c>
      <c r="AF47" s="5">
        <v>103.07113360926321</v>
      </c>
      <c r="AG47" s="2">
        <v>48.037735031000246</v>
      </c>
      <c r="AH47" s="9" t="s">
        <v>62</v>
      </c>
      <c r="AI47" s="5">
        <v>1680</v>
      </c>
      <c r="AJ47" s="2">
        <v>56.700180350792564</v>
      </c>
      <c r="AK47" s="1" t="s">
        <v>112</v>
      </c>
      <c r="AL47" s="1" t="s">
        <v>113</v>
      </c>
      <c r="AM47" s="4">
        <v>0.051</v>
      </c>
      <c r="AN47" s="1">
        <v>287</v>
      </c>
      <c r="AO47" s="1">
        <v>83.5</v>
      </c>
      <c r="AP47" s="1">
        <v>99.6</v>
      </c>
      <c r="AQ47" s="1" t="s">
        <v>112</v>
      </c>
      <c r="AR47" s="1" t="s">
        <v>112</v>
      </c>
      <c r="AS47" s="1">
        <v>504</v>
      </c>
      <c r="AT47" s="4">
        <v>3.8</v>
      </c>
      <c r="AU47" s="1" t="s">
        <v>113</v>
      </c>
      <c r="AV47" s="1">
        <v>50.9</v>
      </c>
      <c r="AW47" s="1">
        <v>34.8</v>
      </c>
    </row>
    <row r="48" spans="1:49" ht="12.75">
      <c r="A48" s="3" t="s">
        <v>125</v>
      </c>
      <c r="B48" s="2">
        <v>13.5</v>
      </c>
      <c r="C48" s="2">
        <v>2.65</v>
      </c>
      <c r="D48" s="5">
        <v>7370</v>
      </c>
      <c r="E48" s="2">
        <v>0.1</v>
      </c>
      <c r="F48" s="2">
        <v>63.11559999999999</v>
      </c>
      <c r="G48" s="2">
        <v>66.24769475923854</v>
      </c>
      <c r="H48" s="9">
        <v>0.04747349078326071</v>
      </c>
      <c r="I48" s="2">
        <v>39.2</v>
      </c>
      <c r="J48" s="4">
        <v>1.61</v>
      </c>
      <c r="K48" s="4">
        <v>0.028</v>
      </c>
      <c r="L48" s="9">
        <v>0.03600244960454466</v>
      </c>
      <c r="M48" s="5">
        <v>4380</v>
      </c>
      <c r="N48" s="1">
        <v>245</v>
      </c>
      <c r="O48" s="1">
        <f t="shared" si="0"/>
        <v>524.1285</v>
      </c>
      <c r="P48" s="2">
        <f>G48/20.04+K48/12.15+M48/22.99+I48/39.098+J48/6.941</f>
        <v>195.06025795206546</v>
      </c>
      <c r="Q48" s="2">
        <f>D48/35.435+C48/18.998+B48/61.006+F48/48.025+E48/62.005</f>
        <v>209.6630687621519</v>
      </c>
      <c r="R48" s="4">
        <f>P48/Q48</f>
        <v>0.9303510585040023</v>
      </c>
      <c r="S48" s="2"/>
      <c r="T48" s="1" t="s">
        <v>54</v>
      </c>
      <c r="U48" s="1">
        <v>473</v>
      </c>
      <c r="V48" s="1">
        <v>8080</v>
      </c>
      <c r="W48" s="1">
        <v>140000</v>
      </c>
      <c r="X48" s="1">
        <v>1060</v>
      </c>
      <c r="Y48" s="1">
        <v>2.03</v>
      </c>
      <c r="Z48" s="1">
        <v>64.2</v>
      </c>
      <c r="AA48" s="1" t="s">
        <v>112</v>
      </c>
      <c r="AB48" s="2">
        <v>21.09773888692869</v>
      </c>
      <c r="AC48" s="2">
        <v>10.860907308624677</v>
      </c>
      <c r="AD48" s="5">
        <v>2980</v>
      </c>
      <c r="AE48" s="4">
        <v>7.041978530684279</v>
      </c>
      <c r="AF48" s="2">
        <v>76.82809859548725</v>
      </c>
      <c r="AG48" s="2">
        <v>52.13497030046392</v>
      </c>
      <c r="AH48" s="9" t="s">
        <v>62</v>
      </c>
      <c r="AI48" s="5">
        <v>1610</v>
      </c>
      <c r="AJ48" s="2">
        <v>42.45145068332589</v>
      </c>
      <c r="AK48" s="1" t="s">
        <v>112</v>
      </c>
      <c r="AL48" s="1" t="s">
        <v>113</v>
      </c>
      <c r="AM48" s="4">
        <v>0.038</v>
      </c>
      <c r="AN48" s="1">
        <v>288</v>
      </c>
      <c r="AO48" s="1">
        <v>93.7</v>
      </c>
      <c r="AP48" s="1">
        <v>77.3</v>
      </c>
      <c r="AQ48" s="1" t="s">
        <v>112</v>
      </c>
      <c r="AR48" s="1" t="s">
        <v>112</v>
      </c>
      <c r="AS48" s="1">
        <v>279</v>
      </c>
      <c r="AT48" s="4">
        <v>3</v>
      </c>
      <c r="AU48" s="1" t="s">
        <v>113</v>
      </c>
      <c r="AV48" s="1">
        <v>41.5</v>
      </c>
      <c r="AW48" s="1">
        <v>37.1</v>
      </c>
    </row>
    <row r="49" spans="2:49" ht="12.75">
      <c r="B49" s="5"/>
      <c r="C49" s="2"/>
      <c r="D49" s="5"/>
      <c r="E49" s="2"/>
      <c r="F49" s="5"/>
      <c r="G49" s="2"/>
      <c r="H49" s="2"/>
      <c r="J49" s="4"/>
      <c r="K49" s="2"/>
      <c r="L49" s="2"/>
      <c r="M49" s="5"/>
      <c r="O49"/>
      <c r="P49" s="2"/>
      <c r="Q49" s="2"/>
      <c r="R49" s="4"/>
      <c r="S49" s="2"/>
      <c r="T49" s="1"/>
      <c r="U49" s="1"/>
      <c r="V49" s="1"/>
      <c r="W49" s="1"/>
      <c r="X49" s="1"/>
      <c r="Y49" s="1"/>
      <c r="Z49" s="1"/>
      <c r="AA49" s="1"/>
      <c r="AB49" s="2"/>
      <c r="AC49" s="2"/>
      <c r="AD49" s="5"/>
      <c r="AE49" s="4"/>
      <c r="AF49" s="2"/>
      <c r="AG49" s="2"/>
      <c r="AH49" s="9"/>
      <c r="AI49" s="5"/>
      <c r="AJ49" s="2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2.75">
      <c r="A50" s="3" t="s">
        <v>78</v>
      </c>
      <c r="B50" s="5">
        <v>1670</v>
      </c>
      <c r="C50" s="2">
        <v>1.98</v>
      </c>
      <c r="D50" s="5">
        <v>667.34</v>
      </c>
      <c r="E50" s="2">
        <v>0.1</v>
      </c>
      <c r="F50" s="5">
        <v>238.96</v>
      </c>
      <c r="G50" s="2">
        <v>18.359324056624914</v>
      </c>
      <c r="H50" s="9">
        <v>0.0009216005095674523</v>
      </c>
      <c r="I50" s="2">
        <v>41.5</v>
      </c>
      <c r="J50" s="4">
        <v>1.16</v>
      </c>
      <c r="K50" s="2">
        <v>11.4</v>
      </c>
      <c r="L50" s="9">
        <v>0.0010571168128210746</v>
      </c>
      <c r="M50" s="5">
        <v>1280</v>
      </c>
      <c r="N50" s="1">
        <v>38.2</v>
      </c>
      <c r="O50" s="1">
        <f t="shared" si="0"/>
        <v>81.72126</v>
      </c>
      <c r="P50" s="2">
        <f>G50/20.04+K50/12.15+M50/22.99+I50/39.098+J50/6.941</f>
        <v>58.7593448356252</v>
      </c>
      <c r="Q50" s="2">
        <f>D50/35.435+C50/18.998+B50/61.006+F50/48.025+E50/62.005</f>
        <v>51.28872512882485</v>
      </c>
      <c r="R50" s="4">
        <f>P50/Q50</f>
        <v>1.1456581283320255</v>
      </c>
      <c r="S50" s="2"/>
      <c r="T50" s="9" t="s">
        <v>54</v>
      </c>
      <c r="U50" s="1">
        <v>83.4</v>
      </c>
      <c r="V50" s="1">
        <v>1800</v>
      </c>
      <c r="W50" s="1">
        <v>12300</v>
      </c>
      <c r="X50" s="1">
        <v>131</v>
      </c>
      <c r="Y50" s="1" t="s">
        <v>54</v>
      </c>
      <c r="Z50" s="1" t="s">
        <v>49</v>
      </c>
      <c r="AA50" s="1" t="s">
        <v>112</v>
      </c>
      <c r="AB50" s="1" t="s">
        <v>112</v>
      </c>
      <c r="AC50" s="4">
        <v>2.01622111335597</v>
      </c>
      <c r="AD50" s="5">
        <v>125.90353182745851</v>
      </c>
      <c r="AE50" s="2">
        <v>10.977952322332174</v>
      </c>
      <c r="AF50" s="4">
        <v>9.170434337305025</v>
      </c>
      <c r="AG50" s="2">
        <v>36.38625455474515</v>
      </c>
      <c r="AH50" s="4" t="s">
        <v>62</v>
      </c>
      <c r="AI50" s="5">
        <v>1160</v>
      </c>
      <c r="AJ50" s="1" t="s">
        <v>112</v>
      </c>
      <c r="AK50" s="1">
        <v>14.7</v>
      </c>
      <c r="AL50" s="1" t="s">
        <v>112</v>
      </c>
      <c r="AM50" s="1" t="s">
        <v>112</v>
      </c>
      <c r="AN50" s="1">
        <v>45.3</v>
      </c>
      <c r="AO50" s="1">
        <v>6.09</v>
      </c>
      <c r="AP50" s="1">
        <v>57.9</v>
      </c>
      <c r="AQ50" s="1" t="s">
        <v>112</v>
      </c>
      <c r="AR50" s="1" t="s">
        <v>112</v>
      </c>
      <c r="AS50" s="1">
        <v>47.5</v>
      </c>
      <c r="AT50" s="1" t="s">
        <v>112</v>
      </c>
      <c r="AU50" s="1" t="s">
        <v>112</v>
      </c>
      <c r="AV50" s="1">
        <v>14.8</v>
      </c>
      <c r="AW50" s="1">
        <v>38.4</v>
      </c>
    </row>
    <row r="51" spans="1:49" ht="12.75">
      <c r="A51" s="3" t="s">
        <v>79</v>
      </c>
      <c r="B51" s="5">
        <v>1680</v>
      </c>
      <c r="C51" s="2">
        <v>1.91</v>
      </c>
      <c r="D51" s="5">
        <v>674.66</v>
      </c>
      <c r="E51" s="2">
        <v>0.1</v>
      </c>
      <c r="F51" s="5">
        <v>238.96</v>
      </c>
      <c r="G51" s="2">
        <v>30.79149042208316</v>
      </c>
      <c r="H51" s="9">
        <v>0.015324843030582756</v>
      </c>
      <c r="I51" s="2">
        <v>40.9</v>
      </c>
      <c r="J51" s="4">
        <v>0.6271722610203683</v>
      </c>
      <c r="K51" s="2">
        <v>12</v>
      </c>
      <c r="L51" s="9" t="s">
        <v>105</v>
      </c>
      <c r="M51" s="5">
        <v>1260</v>
      </c>
      <c r="N51" s="1">
        <v>37.7</v>
      </c>
      <c r="O51" s="1">
        <f t="shared" si="0"/>
        <v>80.65161</v>
      </c>
      <c r="P51" s="2">
        <f>G51/20.04+K51/12.15+M51/22.99+I51/39.098+J51/6.941</f>
        <v>58.467040357612206</v>
      </c>
      <c r="Q51" s="2">
        <f>D51/35.435+C51/18.998+B51/61.006+F51/48.025+E51/62.005</f>
        <v>51.6555342533465</v>
      </c>
      <c r="R51" s="4">
        <f>P51/Q51</f>
        <v>1.1318640142382115</v>
      </c>
      <c r="S51" s="2"/>
      <c r="T51" s="9" t="s">
        <v>54</v>
      </c>
      <c r="U51" s="1">
        <v>181</v>
      </c>
      <c r="V51" s="1">
        <v>1540</v>
      </c>
      <c r="W51" s="1">
        <v>11300</v>
      </c>
      <c r="X51" s="1">
        <v>113</v>
      </c>
      <c r="Y51" s="1" t="s">
        <v>54</v>
      </c>
      <c r="Z51" s="1" t="s">
        <v>49</v>
      </c>
      <c r="AA51" s="1" t="s">
        <v>112</v>
      </c>
      <c r="AB51" s="1" t="s">
        <v>112</v>
      </c>
      <c r="AC51" s="1" t="s">
        <v>112</v>
      </c>
      <c r="AD51" s="5">
        <v>103.44495539320347</v>
      </c>
      <c r="AE51" s="2">
        <v>14.572923160662919</v>
      </c>
      <c r="AF51" s="4">
        <v>5.776900116099207</v>
      </c>
      <c r="AG51" s="2">
        <v>30.242291150867757</v>
      </c>
      <c r="AH51" s="4" t="s">
        <v>62</v>
      </c>
      <c r="AI51" s="5">
        <v>627.1722610203683</v>
      </c>
      <c r="AJ51" s="1" t="s">
        <v>112</v>
      </c>
      <c r="AK51" s="1">
        <v>198</v>
      </c>
      <c r="AL51" s="1" t="s">
        <v>112</v>
      </c>
      <c r="AM51" s="1" t="s">
        <v>112</v>
      </c>
      <c r="AN51" s="1">
        <v>38.6</v>
      </c>
      <c r="AO51" s="1">
        <v>2.76</v>
      </c>
      <c r="AP51" s="1">
        <v>13.4</v>
      </c>
      <c r="AQ51" s="4">
        <v>0.433</v>
      </c>
      <c r="AR51" s="1" t="s">
        <v>112</v>
      </c>
      <c r="AS51" s="1">
        <v>59.4</v>
      </c>
      <c r="AT51" s="1" t="s">
        <v>112</v>
      </c>
      <c r="AU51" s="1" t="s">
        <v>112</v>
      </c>
      <c r="AV51" s="1">
        <v>6.31</v>
      </c>
      <c r="AW51" s="1">
        <v>30.1</v>
      </c>
    </row>
    <row r="52" spans="1:49" ht="12.75">
      <c r="A52" s="3" t="s">
        <v>80</v>
      </c>
      <c r="B52" s="5">
        <v>1010</v>
      </c>
      <c r="C52" s="2">
        <v>0.949</v>
      </c>
      <c r="D52" s="5">
        <v>1030</v>
      </c>
      <c r="E52" s="2">
        <v>0.1</v>
      </c>
      <c r="F52" s="4">
        <v>0.4755999999999999</v>
      </c>
      <c r="G52" s="2">
        <v>14.438160361474619</v>
      </c>
      <c r="H52" s="9">
        <v>0.04928572228325034</v>
      </c>
      <c r="I52" s="2">
        <v>28.9</v>
      </c>
      <c r="J52" s="4">
        <v>0.7350045394289023</v>
      </c>
      <c r="K52" s="2">
        <v>37</v>
      </c>
      <c r="L52" s="9">
        <v>0.01146340486773085</v>
      </c>
      <c r="M52" s="5">
        <v>1020</v>
      </c>
      <c r="N52" s="1">
        <v>24.1</v>
      </c>
      <c r="O52" s="1">
        <f t="shared" si="0"/>
        <v>51.55713</v>
      </c>
      <c r="P52" s="2">
        <f>G52/20.04+K52/12.15+M52/22.99+I52/39.098+J52/6.941</f>
        <v>48.97791213166227</v>
      </c>
      <c r="Q52" s="2">
        <f>D52/35.435+C52/18.998+B52/61.006+F52/48.025+E52/62.005</f>
        <v>45.684523525619475</v>
      </c>
      <c r="R52" s="4">
        <f>P52/Q52</f>
        <v>1.0720898096747336</v>
      </c>
      <c r="S52" s="2"/>
      <c r="T52" s="9" t="s">
        <v>54</v>
      </c>
      <c r="U52" s="1">
        <v>289</v>
      </c>
      <c r="V52" s="1">
        <v>121</v>
      </c>
      <c r="W52" s="1">
        <v>5250</v>
      </c>
      <c r="X52" s="1">
        <v>781</v>
      </c>
      <c r="Y52" s="1" t="s">
        <v>54</v>
      </c>
      <c r="Z52" s="1">
        <v>115</v>
      </c>
      <c r="AA52" s="4">
        <v>0.24129969005470847</v>
      </c>
      <c r="AB52" s="4">
        <v>0.25753936892860546</v>
      </c>
      <c r="AC52" s="1" t="s">
        <v>112</v>
      </c>
      <c r="AD52" s="4">
        <v>6.37685295898447</v>
      </c>
      <c r="AE52" s="2">
        <v>13.70371659646558</v>
      </c>
      <c r="AF52" s="2">
        <v>41.72030262959442</v>
      </c>
      <c r="AG52" s="4">
        <v>1.2804993034813763</v>
      </c>
      <c r="AH52" s="4" t="s">
        <v>62</v>
      </c>
      <c r="AI52" s="5">
        <v>735.0045394289023</v>
      </c>
      <c r="AJ52" s="4">
        <v>2.779967336929362</v>
      </c>
      <c r="AK52" s="1">
        <v>229</v>
      </c>
      <c r="AL52" s="1" t="s">
        <v>112</v>
      </c>
      <c r="AM52" s="1" t="s">
        <v>112</v>
      </c>
      <c r="AN52" s="1" t="s">
        <v>54</v>
      </c>
      <c r="AO52" s="4">
        <v>0.267</v>
      </c>
      <c r="AP52" s="4">
        <v>0.932</v>
      </c>
      <c r="AQ52" s="4">
        <v>0.962</v>
      </c>
      <c r="AR52" s="1" t="s">
        <v>112</v>
      </c>
      <c r="AS52" s="1">
        <v>12.6</v>
      </c>
      <c r="AT52" s="1" t="s">
        <v>112</v>
      </c>
      <c r="AU52" s="1" t="s">
        <v>112</v>
      </c>
      <c r="AV52" s="1">
        <v>5.15</v>
      </c>
      <c r="AW52" s="1">
        <v>25.3</v>
      </c>
    </row>
    <row r="53" spans="1:49" ht="12.75">
      <c r="A53" s="3" t="s">
        <v>81</v>
      </c>
      <c r="B53" s="5">
        <v>1080</v>
      </c>
      <c r="C53" s="2">
        <v>0.879</v>
      </c>
      <c r="D53" s="5">
        <v>650</v>
      </c>
      <c r="E53" s="2">
        <v>0.1</v>
      </c>
      <c r="F53" s="2">
        <v>49.416</v>
      </c>
      <c r="G53" s="4">
        <v>9.678477274607147</v>
      </c>
      <c r="H53" s="9">
        <v>0.0826984860567683</v>
      </c>
      <c r="I53" s="2">
        <v>25.3</v>
      </c>
      <c r="J53" s="4">
        <v>0</v>
      </c>
      <c r="K53" s="2">
        <v>24.6</v>
      </c>
      <c r="L53" s="9">
        <v>0.005811889424619262</v>
      </c>
      <c r="M53" s="5">
        <v>882</v>
      </c>
      <c r="N53" s="1">
        <v>29.1</v>
      </c>
      <c r="O53" s="1">
        <f t="shared" si="0"/>
        <v>62.25363</v>
      </c>
      <c r="P53" s="2">
        <f>G53/20.04+K53/12.15+M53/22.99+I53/39.098+J53/6.941</f>
        <v>41.519247535809924</v>
      </c>
      <c r="Q53" s="2">
        <f>D53/35.435+C53/18.998+B53/61.006+F53/48.025+E53/62.005</f>
        <v>37.1234673650307</v>
      </c>
      <c r="R53" s="4">
        <f>P53/Q53</f>
        <v>1.1184097414057808</v>
      </c>
      <c r="S53" s="2"/>
      <c r="T53" s="4">
        <v>2.807209679760381</v>
      </c>
      <c r="U53" s="1">
        <v>78.3</v>
      </c>
      <c r="V53" s="1">
        <v>17.7</v>
      </c>
      <c r="W53" s="1">
        <v>7930</v>
      </c>
      <c r="X53" s="1">
        <v>975</v>
      </c>
      <c r="Y53" s="1" t="s">
        <v>47</v>
      </c>
      <c r="Z53" s="1" t="s">
        <v>45</v>
      </c>
      <c r="AA53" s="1" t="s">
        <v>111</v>
      </c>
      <c r="AB53" s="4">
        <v>0.13615773496155992</v>
      </c>
      <c r="AC53" s="4">
        <v>5.479507107357767</v>
      </c>
      <c r="AD53" s="2">
        <v>33.0850554227633</v>
      </c>
      <c r="AE53" s="4">
        <v>1.8148321621150894</v>
      </c>
      <c r="AF53" s="2">
        <v>75.38486909759179</v>
      </c>
      <c r="AG53" s="4">
        <v>1.5283337909904182</v>
      </c>
      <c r="AH53" s="4" t="s">
        <v>44</v>
      </c>
      <c r="AI53" s="1" t="s">
        <v>111</v>
      </c>
      <c r="AJ53" s="4">
        <v>9.420002727367262</v>
      </c>
      <c r="AK53" s="1">
        <v>52.8</v>
      </c>
      <c r="AL53" s="1" t="s">
        <v>111</v>
      </c>
      <c r="AM53" s="1" t="s">
        <v>111</v>
      </c>
      <c r="AN53" s="1" t="s">
        <v>47</v>
      </c>
      <c r="AO53" s="1">
        <v>17.5</v>
      </c>
      <c r="AP53" s="1">
        <v>7.28</v>
      </c>
      <c r="AQ53" s="4">
        <v>0.703</v>
      </c>
      <c r="AR53" s="1" t="s">
        <v>111</v>
      </c>
      <c r="AS53" s="1">
        <v>62.1</v>
      </c>
      <c r="AT53" s="1" t="s">
        <v>111</v>
      </c>
      <c r="AU53" s="4">
        <v>0.148</v>
      </c>
      <c r="AV53" s="1">
        <v>16.7</v>
      </c>
      <c r="AW53" s="1">
        <v>20.7</v>
      </c>
    </row>
    <row r="54" spans="2:49" ht="12.75">
      <c r="B54" s="5"/>
      <c r="C54" s="2"/>
      <c r="D54" s="5"/>
      <c r="E54" s="2"/>
      <c r="F54" s="2"/>
      <c r="G54" s="2"/>
      <c r="H54" s="2"/>
      <c r="J54" s="4"/>
      <c r="K54" s="2"/>
      <c r="L54" s="4"/>
      <c r="M54" s="5"/>
      <c r="O54"/>
      <c r="P54" s="2"/>
      <c r="Q54" s="2"/>
      <c r="R54" s="4"/>
      <c r="S54" s="2"/>
      <c r="T54" s="4"/>
      <c r="U54" s="1"/>
      <c r="V54" s="1"/>
      <c r="W54" s="1"/>
      <c r="X54" s="1"/>
      <c r="Y54" s="1"/>
      <c r="Z54" s="1"/>
      <c r="AA54" s="1"/>
      <c r="AB54" s="9"/>
      <c r="AC54" s="4"/>
      <c r="AD54" s="2"/>
      <c r="AE54" s="4"/>
      <c r="AF54" s="2"/>
      <c r="AG54" s="4"/>
      <c r="AH54" s="9"/>
      <c r="AI54" s="1"/>
      <c r="AJ54" s="4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3" t="s">
        <v>82</v>
      </c>
      <c r="B55" s="5">
        <v>134</v>
      </c>
      <c r="C55" s="2">
        <v>0.26</v>
      </c>
      <c r="D55" s="2">
        <v>7.4786</v>
      </c>
      <c r="E55" s="2">
        <v>0.1</v>
      </c>
      <c r="F55" s="2">
        <v>17.284</v>
      </c>
      <c r="G55" s="2">
        <v>26.07564696409039</v>
      </c>
      <c r="H55" s="9">
        <v>0.010884566349461822</v>
      </c>
      <c r="I55" s="4">
        <v>8.6</v>
      </c>
      <c r="J55" s="4">
        <v>0</v>
      </c>
      <c r="K55" s="2">
        <v>11</v>
      </c>
      <c r="L55" s="9">
        <v>0.00139201295928879</v>
      </c>
      <c r="M55" s="4">
        <v>7.2</v>
      </c>
      <c r="N55" s="1">
        <v>7.92</v>
      </c>
      <c r="O55" s="1">
        <f t="shared" si="0"/>
        <v>16.943255999999998</v>
      </c>
      <c r="P55" s="2">
        <f>G55/20.04+K55/12.15+M55/22.99+I55/39.098+J55/6.941</f>
        <v>2.7396695260508137</v>
      </c>
      <c r="Q55" s="2">
        <f>D55/35.435+C55/18.998+B55/61.006+F55/48.025+E55/62.005</f>
        <v>2.782750794165378</v>
      </c>
      <c r="R55" s="4">
        <f>P55/Q55</f>
        <v>0.9845184598617694</v>
      </c>
      <c r="S55" s="2"/>
      <c r="T55" s="9" t="s">
        <v>111</v>
      </c>
      <c r="U55" s="1">
        <v>5.74</v>
      </c>
      <c r="V55" s="1">
        <v>2.22</v>
      </c>
      <c r="W55" s="1">
        <v>198</v>
      </c>
      <c r="X55" s="1">
        <v>260</v>
      </c>
      <c r="Y55" s="1" t="s">
        <v>111</v>
      </c>
      <c r="Z55" s="1" t="s">
        <v>47</v>
      </c>
      <c r="AA55" s="4">
        <v>0.17417205388578025</v>
      </c>
      <c r="AB55" s="4">
        <v>0.0700778978811396</v>
      </c>
      <c r="AC55" s="4">
        <v>0.1280708828306561</v>
      </c>
      <c r="AD55" s="2">
        <v>13.879271847979336</v>
      </c>
      <c r="AE55" s="4">
        <v>0.6739506503665097</v>
      </c>
      <c r="AF55" s="2">
        <v>18.85753137857206</v>
      </c>
      <c r="AG55" s="4">
        <v>0.42128539014062116</v>
      </c>
      <c r="AH55" s="4" t="s">
        <v>45</v>
      </c>
      <c r="AI55" s="1" t="s">
        <v>114</v>
      </c>
      <c r="AJ55" s="4">
        <v>3.4493931192716727</v>
      </c>
      <c r="AK55" s="1">
        <v>4.49</v>
      </c>
      <c r="AL55" s="1" t="s">
        <v>114</v>
      </c>
      <c r="AM55" s="1" t="s">
        <v>114</v>
      </c>
      <c r="AN55" s="1" t="s">
        <v>111</v>
      </c>
      <c r="AO55" s="1">
        <v>2.95</v>
      </c>
      <c r="AP55" s="4">
        <v>0.435</v>
      </c>
      <c r="AQ55" s="1" t="s">
        <v>114</v>
      </c>
      <c r="AR55" s="1" t="s">
        <v>114</v>
      </c>
      <c r="AS55" s="1">
        <v>136</v>
      </c>
      <c r="AT55" s="1" t="s">
        <v>114</v>
      </c>
      <c r="AU55" s="4">
        <v>0.014</v>
      </c>
      <c r="AV55" s="4">
        <v>0.525</v>
      </c>
      <c r="AW55" s="1">
        <v>7.52</v>
      </c>
    </row>
    <row r="56" spans="2:49" ht="12.75">
      <c r="B56" s="5"/>
      <c r="C56" s="2"/>
      <c r="D56" s="5"/>
      <c r="E56" s="2"/>
      <c r="F56" s="5"/>
      <c r="G56" s="2"/>
      <c r="H56" s="2"/>
      <c r="J56" s="4"/>
      <c r="K56" s="2"/>
      <c r="L56" s="4"/>
      <c r="M56" s="5"/>
      <c r="O56"/>
      <c r="P56" s="2"/>
      <c r="Q56" s="2"/>
      <c r="R56" s="4"/>
      <c r="S56" s="2"/>
      <c r="T56" s="9"/>
      <c r="U56" s="1"/>
      <c r="V56" s="1"/>
      <c r="W56" s="1"/>
      <c r="X56" s="1"/>
      <c r="Y56" s="1"/>
      <c r="Z56" s="1"/>
      <c r="AA56" s="9"/>
      <c r="AB56" s="9"/>
      <c r="AC56" s="4"/>
      <c r="AD56" s="2"/>
      <c r="AE56" s="9"/>
      <c r="AF56" s="2"/>
      <c r="AG56" s="9"/>
      <c r="AH56" s="4"/>
      <c r="AI56" s="1"/>
      <c r="AJ56" s="4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2.75">
      <c r="A57" s="3" t="s">
        <v>83</v>
      </c>
      <c r="B57" s="5">
        <v>324</v>
      </c>
      <c r="C57" s="2">
        <v>9.1</v>
      </c>
      <c r="D57" s="5">
        <v>36.966</v>
      </c>
      <c r="E57" s="2">
        <v>2.38</v>
      </c>
      <c r="F57" s="5">
        <v>126.03399999999999</v>
      </c>
      <c r="G57" s="4">
        <v>8.833682295973537</v>
      </c>
      <c r="H57" s="9">
        <v>0.009667456330953374</v>
      </c>
      <c r="I57" s="2">
        <v>26.3</v>
      </c>
      <c r="J57" s="4">
        <v>0.23432461828964024</v>
      </c>
      <c r="K57" s="4">
        <v>0.524</v>
      </c>
      <c r="L57" s="9">
        <v>0.006062604572472336</v>
      </c>
      <c r="M57" s="5">
        <v>204</v>
      </c>
      <c r="N57" s="1">
        <v>58.3</v>
      </c>
      <c r="O57" s="1">
        <f t="shared" si="0"/>
        <v>124.72118999999999</v>
      </c>
      <c r="P57" s="2">
        <f>G57/20.04+K57/12.15+M57/22.99+I57/39.098+J57/6.941</f>
        <v>10.063781477731206</v>
      </c>
      <c r="Q57" s="2">
        <f>D57/35.435+C57/18.998+B57/61.006+F57/48.025+E57/62.005</f>
        <v>9.495882170256069</v>
      </c>
      <c r="R57" s="4">
        <f>P57/Q57</f>
        <v>1.059804797205042</v>
      </c>
      <c r="S57" s="2"/>
      <c r="T57" s="9" t="s">
        <v>112</v>
      </c>
      <c r="U57" s="1">
        <v>24.4</v>
      </c>
      <c r="V57" s="1">
        <v>117</v>
      </c>
      <c r="W57" s="1">
        <v>3330</v>
      </c>
      <c r="X57" s="1">
        <v>81.3</v>
      </c>
      <c r="Y57" s="1">
        <v>0.49</v>
      </c>
      <c r="Z57" s="1">
        <v>11.6</v>
      </c>
      <c r="AA57" s="1" t="s">
        <v>113</v>
      </c>
      <c r="AB57" s="4">
        <v>1.1716834408150005</v>
      </c>
      <c r="AC57" s="4">
        <v>0.11719638239648872</v>
      </c>
      <c r="AD57" s="5">
        <v>333.7332622402714</v>
      </c>
      <c r="AE57" s="4">
        <v>0.42742768408284343</v>
      </c>
      <c r="AF57" s="4">
        <v>6.900442517716347</v>
      </c>
      <c r="AG57" s="2">
        <v>35.10479745060917</v>
      </c>
      <c r="AH57" s="4" t="s">
        <v>49</v>
      </c>
      <c r="AI57" s="5">
        <v>234.32461828964023</v>
      </c>
      <c r="AJ57" s="4">
        <v>0.747846594101539</v>
      </c>
      <c r="AK57" s="1">
        <v>2.97</v>
      </c>
      <c r="AL57" s="1" t="s">
        <v>113</v>
      </c>
      <c r="AM57" s="4">
        <v>0.229</v>
      </c>
      <c r="AN57" s="1">
        <v>99.2</v>
      </c>
      <c r="AO57" s="1">
        <v>22.5</v>
      </c>
      <c r="AP57" s="1" t="s">
        <v>112</v>
      </c>
      <c r="AQ57" s="1" t="s">
        <v>113</v>
      </c>
      <c r="AR57" s="4">
        <v>0.057</v>
      </c>
      <c r="AS57" s="1">
        <v>71.7</v>
      </c>
      <c r="AT57" s="4">
        <v>0.546</v>
      </c>
      <c r="AU57" s="1">
        <v>0.17</v>
      </c>
      <c r="AV57" s="1">
        <v>1.56</v>
      </c>
      <c r="AW57" s="1">
        <v>15.3</v>
      </c>
    </row>
    <row r="58" spans="1:49" ht="12.75">
      <c r="A58" s="3" t="s">
        <v>84</v>
      </c>
      <c r="B58" s="5">
        <v>352</v>
      </c>
      <c r="C58" s="2">
        <v>8.46</v>
      </c>
      <c r="D58" s="5">
        <v>36.966</v>
      </c>
      <c r="E58" s="2">
        <v>0.1</v>
      </c>
      <c r="F58" s="5">
        <v>122.2988</v>
      </c>
      <c r="G58" s="2">
        <v>14.944456335604217</v>
      </c>
      <c r="H58" s="9">
        <v>0.01570699100158091</v>
      </c>
      <c r="I58" s="2">
        <v>25.9</v>
      </c>
      <c r="J58" s="4">
        <v>0.08381233687586517</v>
      </c>
      <c r="K58" s="4">
        <v>1.03</v>
      </c>
      <c r="L58" s="9">
        <v>0.23473990847405796</v>
      </c>
      <c r="M58" s="5">
        <v>205</v>
      </c>
      <c r="N58" s="1">
        <v>55.5</v>
      </c>
      <c r="O58" s="1">
        <f t="shared" si="0"/>
        <v>118.73115</v>
      </c>
      <c r="P58" s="2">
        <f>G58/20.04+K58/12.15+M58/22.99+I58/39.098+J58/6.941</f>
        <v>10.421938358857682</v>
      </c>
      <c r="Q58" s="2">
        <f>D58/35.435+C58/18.998+B58/61.006+F58/48.025+E58/62.005</f>
        <v>9.806618276002068</v>
      </c>
      <c r="R58" s="4">
        <f>P58/Q58</f>
        <v>1.06274538944392</v>
      </c>
      <c r="S58" s="2"/>
      <c r="T58" s="9" t="s">
        <v>112</v>
      </c>
      <c r="U58" s="2">
        <v>26</v>
      </c>
      <c r="V58" s="1">
        <v>45.3</v>
      </c>
      <c r="W58" s="1">
        <v>3520</v>
      </c>
      <c r="X58" s="1">
        <v>160</v>
      </c>
      <c r="Y58" s="1">
        <v>1.41</v>
      </c>
      <c r="Z58" s="1">
        <v>12.3</v>
      </c>
      <c r="AA58" s="4">
        <v>0.1761959655345194</v>
      </c>
      <c r="AB58" s="4">
        <v>0.8084470357594387</v>
      </c>
      <c r="AC58" s="1" t="s">
        <v>112</v>
      </c>
      <c r="AD58" s="5">
        <v>345.6241043623425</v>
      </c>
      <c r="AE58" s="4">
        <v>0.2687538338432728</v>
      </c>
      <c r="AF58" s="2">
        <v>14.177532155750313</v>
      </c>
      <c r="AG58" s="2">
        <v>35.044097668839335</v>
      </c>
      <c r="AH58" s="4" t="s">
        <v>49</v>
      </c>
      <c r="AI58" s="2">
        <v>83.81233687586517</v>
      </c>
      <c r="AJ58" s="1" t="s">
        <v>113</v>
      </c>
      <c r="AK58" s="1">
        <v>32.8</v>
      </c>
      <c r="AL58" s="1" t="s">
        <v>113</v>
      </c>
      <c r="AM58" s="4">
        <v>0.232</v>
      </c>
      <c r="AN58" s="1">
        <v>18.7</v>
      </c>
      <c r="AO58" s="1">
        <v>15.8</v>
      </c>
      <c r="AP58" s="1" t="s">
        <v>112</v>
      </c>
      <c r="AQ58" s="4">
        <v>0.467</v>
      </c>
      <c r="AR58" s="4">
        <v>0.051</v>
      </c>
      <c r="AS58" s="1">
        <v>126</v>
      </c>
      <c r="AT58" s="1" t="s">
        <v>113</v>
      </c>
      <c r="AU58" s="1" t="s">
        <v>113</v>
      </c>
      <c r="AV58" s="1" t="s">
        <v>113</v>
      </c>
      <c r="AW58" s="1">
        <v>83.1</v>
      </c>
    </row>
    <row r="59" spans="1:49" ht="12.75">
      <c r="A59" s="3" t="s">
        <v>85</v>
      </c>
      <c r="B59" s="5">
        <v>362</v>
      </c>
      <c r="C59" s="2">
        <v>8.33</v>
      </c>
      <c r="D59" s="5">
        <v>40.138</v>
      </c>
      <c r="E59" s="2">
        <v>0.1</v>
      </c>
      <c r="F59" s="5">
        <v>128.3656</v>
      </c>
      <c r="G59" s="2">
        <v>17.743719567075985</v>
      </c>
      <c r="H59" s="9">
        <v>0.0503789998436277</v>
      </c>
      <c r="I59" s="2">
        <v>27.3</v>
      </c>
      <c r="J59" s="4">
        <v>0.18419377645176488</v>
      </c>
      <c r="K59" s="4">
        <v>1.104</v>
      </c>
      <c r="L59" s="9">
        <v>0.16116610089082828</v>
      </c>
      <c r="M59" s="5">
        <v>214</v>
      </c>
      <c r="N59" s="1">
        <v>77.8</v>
      </c>
      <c r="O59" s="1">
        <f t="shared" si="0"/>
        <v>166.43753999999998</v>
      </c>
      <c r="P59" s="2">
        <f>G59/20.04+K59/12.15+M59/22.99+I59/39.098+J59/6.941</f>
        <v>11.009456800659486</v>
      </c>
      <c r="Q59" s="2">
        <f>D59/35.435+C59/18.998+B59/61.006+F59/48.025+E59/62.005</f>
        <v>10.179535640740077</v>
      </c>
      <c r="R59" s="4">
        <f>P59/Q59</f>
        <v>1.081528390803794</v>
      </c>
      <c r="S59" s="2"/>
      <c r="T59" s="9">
        <v>0.22079424351581844</v>
      </c>
      <c r="U59" s="1">
        <v>135</v>
      </c>
      <c r="V59" s="1">
        <v>67.7</v>
      </c>
      <c r="W59" s="1">
        <v>2690</v>
      </c>
      <c r="X59" s="1">
        <v>150</v>
      </c>
      <c r="Y59" s="1">
        <v>1.68</v>
      </c>
      <c r="Z59" s="1">
        <v>10.2</v>
      </c>
      <c r="AA59" s="4">
        <v>0.11183557510461455</v>
      </c>
      <c r="AB59" s="4">
        <v>4.0386844534706805</v>
      </c>
      <c r="AC59" s="4">
        <v>0.3889406921589976</v>
      </c>
      <c r="AD59" s="5">
        <v>315.8893703496078</v>
      </c>
      <c r="AE59" s="4">
        <v>1.850699063679659</v>
      </c>
      <c r="AF59" s="2">
        <v>11.919805629613904</v>
      </c>
      <c r="AG59" s="2">
        <v>29.325943375775005</v>
      </c>
      <c r="AH59" s="4" t="s">
        <v>49</v>
      </c>
      <c r="AI59" s="5">
        <v>184.19377645176488</v>
      </c>
      <c r="AJ59" s="4">
        <v>0.13964784582612141</v>
      </c>
      <c r="AK59" s="1">
        <v>37.4</v>
      </c>
      <c r="AL59" s="4">
        <v>0.065</v>
      </c>
      <c r="AM59" s="4">
        <v>0.18</v>
      </c>
      <c r="AN59" s="1">
        <v>31.2</v>
      </c>
      <c r="AO59" s="1">
        <v>24.7</v>
      </c>
      <c r="AP59" s="1" t="s">
        <v>112</v>
      </c>
      <c r="AQ59" s="4">
        <v>0.23</v>
      </c>
      <c r="AR59" s="4">
        <v>0.091</v>
      </c>
      <c r="AS59" s="1">
        <v>105</v>
      </c>
      <c r="AT59" s="4">
        <v>0.368</v>
      </c>
      <c r="AU59" s="1" t="s">
        <v>113</v>
      </c>
      <c r="AV59" s="4">
        <v>0.438</v>
      </c>
      <c r="AW59" s="1">
        <v>9.11</v>
      </c>
    </row>
    <row r="60" spans="1:49" ht="12.75">
      <c r="A60" s="3" t="s">
        <v>86</v>
      </c>
      <c r="B60" s="5">
        <v>312</v>
      </c>
      <c r="C60" s="2">
        <v>9.1</v>
      </c>
      <c r="D60" s="5">
        <v>36.966</v>
      </c>
      <c r="E60" s="2">
        <v>0.1</v>
      </c>
      <c r="F60" s="5">
        <v>126.03399999999999</v>
      </c>
      <c r="G60" s="4">
        <v>7.368873395034034</v>
      </c>
      <c r="H60" s="9">
        <v>0.015508209440184011</v>
      </c>
      <c r="I60" s="2">
        <v>25.6</v>
      </c>
      <c r="J60" s="4">
        <v>0.15609839054402377</v>
      </c>
      <c r="K60" s="4">
        <v>0.482</v>
      </c>
      <c r="L60" s="9">
        <v>0.029781520784750694</v>
      </c>
      <c r="M60" s="5">
        <v>208</v>
      </c>
      <c r="N60" s="1">
        <v>55.9</v>
      </c>
      <c r="O60" s="1">
        <f t="shared" si="0"/>
        <v>119.58686999999999</v>
      </c>
      <c r="P60" s="2">
        <f>G60/20.04+K60/12.15+M60/22.99+I60/39.098+J60/6.941</f>
        <v>10.13204522591984</v>
      </c>
      <c r="Q60" s="2">
        <f>D60/35.435+C60/18.998+B60/61.006+F60/48.025+E60/62.005</f>
        <v>9.262408978388034</v>
      </c>
      <c r="R60" s="4">
        <f>P60/Q60</f>
        <v>1.0938887766196599</v>
      </c>
      <c r="S60" s="2"/>
      <c r="T60" s="9" t="s">
        <v>112</v>
      </c>
      <c r="U60" s="1">
        <v>16.3</v>
      </c>
      <c r="V60" s="1">
        <v>49.1</v>
      </c>
      <c r="W60" s="1">
        <v>3390</v>
      </c>
      <c r="X60" s="1">
        <v>139</v>
      </c>
      <c r="Y60" s="4">
        <v>0.643</v>
      </c>
      <c r="Z60" s="1">
        <v>8.95</v>
      </c>
      <c r="AA60" s="4">
        <v>0.05198561634904265</v>
      </c>
      <c r="AB60" s="4">
        <v>0.713332330556312</v>
      </c>
      <c r="AC60" s="1" t="s">
        <v>112</v>
      </c>
      <c r="AD60" s="5">
        <v>340.7625075805209</v>
      </c>
      <c r="AE60" s="4">
        <v>0.042808882512550835</v>
      </c>
      <c r="AF60" s="2">
        <v>12.437363697624583</v>
      </c>
      <c r="AG60" s="2">
        <v>34.95069949272325</v>
      </c>
      <c r="AH60" s="4" t="s">
        <v>49</v>
      </c>
      <c r="AI60" s="5">
        <v>156.09839054402377</v>
      </c>
      <c r="AJ60" s="4">
        <v>0.46606015609092305</v>
      </c>
      <c r="AK60" s="1">
        <v>21.3</v>
      </c>
      <c r="AL60" s="1" t="s">
        <v>113</v>
      </c>
      <c r="AM60" s="4">
        <v>0.218</v>
      </c>
      <c r="AN60" s="1">
        <v>46.7</v>
      </c>
      <c r="AO60" s="1">
        <v>17.1</v>
      </c>
      <c r="AP60" s="1" t="s">
        <v>112</v>
      </c>
      <c r="AQ60" s="1" t="s">
        <v>113</v>
      </c>
      <c r="AR60" s="4">
        <v>0.056</v>
      </c>
      <c r="AS60" s="1">
        <v>54.4</v>
      </c>
      <c r="AT60" s="4">
        <v>0.197</v>
      </c>
      <c r="AU60" s="1" t="s">
        <v>113</v>
      </c>
      <c r="AV60" s="1" t="s">
        <v>113</v>
      </c>
      <c r="AW60" s="1">
        <v>7.02</v>
      </c>
    </row>
    <row r="61" spans="1:49" ht="12.75">
      <c r="A61" s="3" t="s">
        <v>87</v>
      </c>
      <c r="B61" s="5">
        <v>341</v>
      </c>
      <c r="C61" s="2">
        <v>8.97</v>
      </c>
      <c r="D61" s="5">
        <v>36.477999999999994</v>
      </c>
      <c r="E61" s="2">
        <v>0.1</v>
      </c>
      <c r="F61" s="5">
        <v>123.7024</v>
      </c>
      <c r="G61" s="2">
        <v>10.617649640307215</v>
      </c>
      <c r="H61" s="9">
        <v>0.020774803119052675</v>
      </c>
      <c r="I61" s="2">
        <v>26.3</v>
      </c>
      <c r="J61" s="4">
        <v>0.1093780367716157</v>
      </c>
      <c r="K61" s="4">
        <v>0.868</v>
      </c>
      <c r="L61" s="9">
        <v>0.16241351840637802</v>
      </c>
      <c r="M61" s="5">
        <v>206</v>
      </c>
      <c r="N61" s="1">
        <v>54.5</v>
      </c>
      <c r="O61" s="1">
        <f t="shared" si="0"/>
        <v>116.59185</v>
      </c>
      <c r="P61" s="2">
        <f>G61/20.04+K61/12.15+M61/22.99+I61/39.098+J61/6.941</f>
        <v>10.250107670512135</v>
      </c>
      <c r="Q61" s="2">
        <f>D61/35.435+C61/18.998+B61/61.006+F61/48.025+E61/62.005</f>
        <v>9.668607823525889</v>
      </c>
      <c r="R61" s="4">
        <f>P61/Q61</f>
        <v>1.060143079293311</v>
      </c>
      <c r="S61" s="2"/>
      <c r="T61" s="9" t="s">
        <v>112</v>
      </c>
      <c r="U61" s="1">
        <v>18.1</v>
      </c>
      <c r="V61" s="1">
        <v>52.4</v>
      </c>
      <c r="W61" s="1">
        <v>3490</v>
      </c>
      <c r="X61" s="1">
        <v>132</v>
      </c>
      <c r="Y61" s="1">
        <v>1.24</v>
      </c>
      <c r="Z61" s="1">
        <v>10.2</v>
      </c>
      <c r="AA61" s="4">
        <v>0.1322481697333265</v>
      </c>
      <c r="AB61" s="4">
        <v>1.287263743963068</v>
      </c>
      <c r="AC61" s="1" t="s">
        <v>112</v>
      </c>
      <c r="AD61" s="5">
        <v>340.9280667657993</v>
      </c>
      <c r="AE61" s="4">
        <v>2.5321701934064818</v>
      </c>
      <c r="AF61" s="2">
        <v>11.411677956286567</v>
      </c>
      <c r="AG61" s="2">
        <v>33.210819736100476</v>
      </c>
      <c r="AH61" s="4" t="s">
        <v>49</v>
      </c>
      <c r="AI61" s="5">
        <v>109.3780367716157</v>
      </c>
      <c r="AJ61" s="1" t="s">
        <v>113</v>
      </c>
      <c r="AK61" s="1">
        <v>37.9</v>
      </c>
      <c r="AL61" s="1" t="s">
        <v>113</v>
      </c>
      <c r="AM61" s="4">
        <v>0.236</v>
      </c>
      <c r="AN61" s="1">
        <v>39.3</v>
      </c>
      <c r="AO61" s="1">
        <v>15.5</v>
      </c>
      <c r="AP61" s="1" t="s">
        <v>112</v>
      </c>
      <c r="AQ61" s="4">
        <v>0.391</v>
      </c>
      <c r="AR61" s="4">
        <v>0.044</v>
      </c>
      <c r="AS61" s="1">
        <v>83.4</v>
      </c>
      <c r="AT61" s="1" t="s">
        <v>113</v>
      </c>
      <c r="AU61" s="1" t="s">
        <v>113</v>
      </c>
      <c r="AV61" s="1" t="s">
        <v>113</v>
      </c>
      <c r="AW61" s="4">
        <v>6.7</v>
      </c>
    </row>
    <row r="62" spans="2:49" ht="12.75">
      <c r="B62" s="5"/>
      <c r="C62" s="2"/>
      <c r="D62" s="5"/>
      <c r="E62" s="2"/>
      <c r="F62" s="5"/>
      <c r="G62" s="2"/>
      <c r="H62" s="2"/>
      <c r="J62" s="4"/>
      <c r="K62" s="2"/>
      <c r="L62" s="5"/>
      <c r="M62" s="5"/>
      <c r="O62"/>
      <c r="P62" s="2"/>
      <c r="Q62" s="2"/>
      <c r="R62" s="4"/>
      <c r="S62" s="2"/>
      <c r="T62" s="9"/>
      <c r="U62" s="1"/>
      <c r="V62" s="1"/>
      <c r="W62" s="1"/>
      <c r="X62" s="1"/>
      <c r="Y62" s="1"/>
      <c r="Z62" s="1"/>
      <c r="AA62" s="9"/>
      <c r="AB62" s="4"/>
      <c r="AC62" s="1"/>
      <c r="AD62" s="5"/>
      <c r="AE62" s="4"/>
      <c r="AF62" s="2"/>
      <c r="AG62" s="2"/>
      <c r="AH62" s="4"/>
      <c r="AI62" s="5"/>
      <c r="AJ62" s="1"/>
      <c r="AK62" s="1"/>
      <c r="AL62" s="1"/>
      <c r="AM62" s="1"/>
      <c r="AN62" s="1"/>
      <c r="AO62" s="1"/>
      <c r="AP62" s="1"/>
      <c r="AQ62" s="1"/>
      <c r="AR62" s="4"/>
      <c r="AS62" s="1"/>
      <c r="AT62" s="1"/>
      <c r="AU62" s="1"/>
      <c r="AV62" s="1"/>
      <c r="AW62" s="1"/>
    </row>
    <row r="63" spans="1:49" ht="12.75">
      <c r="A63" s="3" t="s">
        <v>88</v>
      </c>
      <c r="B63" s="5">
        <v>263</v>
      </c>
      <c r="C63" s="2">
        <v>1.46</v>
      </c>
      <c r="D63" s="5">
        <v>12.566</v>
      </c>
      <c r="E63" s="2">
        <v>0.1</v>
      </c>
      <c r="F63" s="2">
        <v>63.9508</v>
      </c>
      <c r="G63" s="2">
        <v>29.78923617432484</v>
      </c>
      <c r="H63" s="9">
        <v>0.04998173196185444</v>
      </c>
      <c r="I63" s="2">
        <v>18.9</v>
      </c>
      <c r="J63" s="4">
        <v>0</v>
      </c>
      <c r="K63" s="2">
        <v>11.65</v>
      </c>
      <c r="L63" s="9">
        <v>0.037527443352017666</v>
      </c>
      <c r="M63" s="2">
        <v>81.5</v>
      </c>
      <c r="N63" s="1">
        <v>9.38</v>
      </c>
      <c r="O63" s="1">
        <f t="shared" si="0"/>
        <v>20.066634</v>
      </c>
      <c r="P63" s="2">
        <f>G63/20.04+K63/12.15+M63/22.99+I63/39.098+J63/6.941</f>
        <v>6.473756826864413</v>
      </c>
      <c r="Q63" s="2">
        <f>D63/35.435+C63/18.998+B63/61.006+F63/48.025+E63/62.005</f>
        <v>6.0757502611773155</v>
      </c>
      <c r="R63" s="4">
        <f>P63/Q63</f>
        <v>1.0655073939148338</v>
      </c>
      <c r="S63" s="2"/>
      <c r="T63" s="9" t="s">
        <v>111</v>
      </c>
      <c r="U63" s="1">
        <v>30.2</v>
      </c>
      <c r="V63" s="1">
        <v>44.1</v>
      </c>
      <c r="W63" s="1">
        <v>122</v>
      </c>
      <c r="X63" s="1">
        <v>95.6</v>
      </c>
      <c r="Y63" s="1" t="s">
        <v>111</v>
      </c>
      <c r="Z63" s="1">
        <v>6.58</v>
      </c>
      <c r="AA63" s="1" t="s">
        <v>114</v>
      </c>
      <c r="AB63" s="4">
        <v>1.384712981172209</v>
      </c>
      <c r="AC63" s="4">
        <v>0.09153197036639531</v>
      </c>
      <c r="AD63" s="2">
        <v>65.3752796601005</v>
      </c>
      <c r="AE63" s="4">
        <v>0.3995564570030022</v>
      </c>
      <c r="AF63" s="4">
        <v>8.214288422223886</v>
      </c>
      <c r="AG63" s="4">
        <v>4.891616565259492</v>
      </c>
      <c r="AH63" s="4" t="s">
        <v>45</v>
      </c>
      <c r="AI63" s="1" t="s">
        <v>114</v>
      </c>
      <c r="AJ63" s="4">
        <v>1.2302418950594594</v>
      </c>
      <c r="AK63" s="1" t="s">
        <v>114</v>
      </c>
      <c r="AL63" s="1" t="s">
        <v>114</v>
      </c>
      <c r="AM63" s="4">
        <v>0.015</v>
      </c>
      <c r="AN63" s="1">
        <v>7.64</v>
      </c>
      <c r="AO63" s="4">
        <v>6.8</v>
      </c>
      <c r="AP63" s="1">
        <v>1.24</v>
      </c>
      <c r="AQ63" s="1" t="s">
        <v>114</v>
      </c>
      <c r="AR63" s="4">
        <v>0.024</v>
      </c>
      <c r="AS63" s="1">
        <v>206</v>
      </c>
      <c r="AT63" s="1" t="s">
        <v>114</v>
      </c>
      <c r="AU63" s="4">
        <v>0.096</v>
      </c>
      <c r="AV63" s="4">
        <v>0.426</v>
      </c>
      <c r="AW63" s="1">
        <v>6.63</v>
      </c>
    </row>
    <row r="64" spans="2:49" ht="12.75">
      <c r="B64" s="5"/>
      <c r="C64" s="2"/>
      <c r="D64" s="5"/>
      <c r="E64" s="2"/>
      <c r="F64" s="5"/>
      <c r="G64" s="2"/>
      <c r="H64" s="2"/>
      <c r="J64" s="4"/>
      <c r="K64" s="2"/>
      <c r="L64" s="2"/>
      <c r="M64" s="5"/>
      <c r="O64" s="1">
        <f t="shared" si="0"/>
        <v>0</v>
      </c>
      <c r="P64" s="2"/>
      <c r="Q64" s="2"/>
      <c r="R64" s="4"/>
      <c r="S64" s="2"/>
      <c r="T64" s="9"/>
      <c r="U64" s="1"/>
      <c r="V64" s="1"/>
      <c r="W64" s="1"/>
      <c r="X64" s="1"/>
      <c r="Y64" s="1"/>
      <c r="Z64" s="1"/>
      <c r="AA64" s="1"/>
      <c r="AB64" s="4"/>
      <c r="AC64" s="4"/>
      <c r="AD64" s="2"/>
      <c r="AE64" s="9"/>
      <c r="AF64" s="4"/>
      <c r="AG64" s="4"/>
      <c r="AH64" s="4"/>
      <c r="AI64" s="1"/>
      <c r="AJ64" s="4"/>
      <c r="AK64" s="1"/>
      <c r="AL64" s="1"/>
      <c r="AM64" s="4"/>
      <c r="AN64" s="1"/>
      <c r="AO64" s="1"/>
      <c r="AP64" s="1"/>
      <c r="AQ64" s="1"/>
      <c r="AR64" s="4"/>
      <c r="AS64" s="1"/>
      <c r="AT64" s="1"/>
      <c r="AU64" s="1"/>
      <c r="AV64" s="1"/>
      <c r="AW64" s="1"/>
    </row>
    <row r="65" spans="1:49" ht="12.75">
      <c r="A65" s="3" t="s">
        <v>89</v>
      </c>
      <c r="B65" s="5">
        <v>260</v>
      </c>
      <c r="C65" s="2">
        <v>0.98</v>
      </c>
      <c r="D65" s="5">
        <v>810</v>
      </c>
      <c r="E65" s="2">
        <v>0.1</v>
      </c>
      <c r="F65" s="5">
        <v>117.53119999999998</v>
      </c>
      <c r="G65" s="4">
        <v>7.095080075614273</v>
      </c>
      <c r="H65" s="9">
        <v>0.035966092412337405</v>
      </c>
      <c r="I65" s="2">
        <v>92.6</v>
      </c>
      <c r="J65" s="4">
        <v>1.43</v>
      </c>
      <c r="K65" s="4">
        <v>0.01</v>
      </c>
      <c r="L65" s="9">
        <v>0.013333273681023836</v>
      </c>
      <c r="M65" s="5">
        <v>633.5</v>
      </c>
      <c r="N65" s="1">
        <v>162</v>
      </c>
      <c r="O65" s="1">
        <f t="shared" si="0"/>
        <v>346.5666</v>
      </c>
      <c r="P65" s="2">
        <f>G65/20.04+K65/12.15+M65/22.99+I65/39.098+J65/6.941</f>
        <v>30.484757630582</v>
      </c>
      <c r="Q65" s="2">
        <f>D65/35.435+C65/18.998+B65/61.006+F65/48.025+E65/62.005</f>
        <v>29.621120534683307</v>
      </c>
      <c r="R65" s="4">
        <f>P65/Q65</f>
        <v>1.0291561250995709</v>
      </c>
      <c r="S65" s="2"/>
      <c r="T65" s="9" t="s">
        <v>112</v>
      </c>
      <c r="U65" s="1">
        <v>149</v>
      </c>
      <c r="V65" s="1">
        <v>1210</v>
      </c>
      <c r="W65" s="1">
        <v>54600</v>
      </c>
      <c r="X65" s="1">
        <v>106</v>
      </c>
      <c r="Y65" s="1">
        <v>1.46</v>
      </c>
      <c r="Z65" s="1">
        <v>14.7</v>
      </c>
      <c r="AA65" s="4">
        <v>0.03741345247812079</v>
      </c>
      <c r="AB65" s="4">
        <v>1.125803596241711</v>
      </c>
      <c r="AC65" s="4">
        <v>0.8781454603319353</v>
      </c>
      <c r="AD65" s="5">
        <v>1840</v>
      </c>
      <c r="AE65" s="4">
        <v>0.537466346371379</v>
      </c>
      <c r="AF65" s="4">
        <v>9.080498607239699</v>
      </c>
      <c r="AG65" s="2">
        <v>67.00126819186912</v>
      </c>
      <c r="AH65" s="4" t="s">
        <v>49</v>
      </c>
      <c r="AI65" s="5">
        <v>1430</v>
      </c>
      <c r="AJ65" s="2">
        <v>46.149171214527364</v>
      </c>
      <c r="AK65" s="1" t="s">
        <v>113</v>
      </c>
      <c r="AL65" s="4">
        <v>0.051</v>
      </c>
      <c r="AM65" s="4">
        <v>0.217</v>
      </c>
      <c r="AN65" s="1">
        <v>98.5</v>
      </c>
      <c r="AO65" s="1">
        <v>67.2</v>
      </c>
      <c r="AP65" s="1">
        <v>15.1</v>
      </c>
      <c r="AQ65" s="1" t="s">
        <v>113</v>
      </c>
      <c r="AR65" s="4">
        <v>0.044</v>
      </c>
      <c r="AS65" s="1">
        <v>59.5</v>
      </c>
      <c r="AT65" s="4">
        <v>2.69</v>
      </c>
      <c r="AU65" s="1" t="s">
        <v>113</v>
      </c>
      <c r="AV65" s="1">
        <v>4.93</v>
      </c>
      <c r="AW65" s="1">
        <v>7.31</v>
      </c>
    </row>
    <row r="66" spans="1:49" ht="12.75">
      <c r="A66" s="3" t="s">
        <v>90</v>
      </c>
      <c r="B66" s="5">
        <v>243</v>
      </c>
      <c r="C66" s="2">
        <v>1.06</v>
      </c>
      <c r="D66" s="5">
        <v>770</v>
      </c>
      <c r="E66" s="2">
        <v>0.1</v>
      </c>
      <c r="F66" s="5">
        <v>135.4184</v>
      </c>
      <c r="G66" s="2">
        <v>11.348550212670048</v>
      </c>
      <c r="H66" s="9">
        <v>0.005903006787274732</v>
      </c>
      <c r="I66" s="2">
        <v>80.3</v>
      </c>
      <c r="J66" s="4">
        <v>1.35</v>
      </c>
      <c r="K66" s="4">
        <v>0.012</v>
      </c>
      <c r="L66" s="9">
        <v>0.012727837829231405</v>
      </c>
      <c r="M66" s="5">
        <v>605</v>
      </c>
      <c r="N66" s="1">
        <v>149</v>
      </c>
      <c r="O66" s="1">
        <f t="shared" si="0"/>
        <v>318.7557</v>
      </c>
      <c r="P66" s="2">
        <f>G66/20.04+K66/12.15+M66/22.99+I66/39.098+J66/6.941</f>
        <v>29.131382013342748</v>
      </c>
      <c r="Q66" s="2">
        <f>D66/35.435+C66/18.998+B66/61.006+F66/48.025+E66/62.005</f>
        <v>28.59029897094585</v>
      </c>
      <c r="R66" s="4">
        <f>P66/Q66</f>
        <v>1.0189254069342457</v>
      </c>
      <c r="S66" s="2"/>
      <c r="T66" s="4">
        <v>0.3828712927898804</v>
      </c>
      <c r="U66" s="1">
        <v>111</v>
      </c>
      <c r="V66" s="1">
        <v>2660</v>
      </c>
      <c r="W66" s="1">
        <v>53600</v>
      </c>
      <c r="X66" s="1">
        <v>151</v>
      </c>
      <c r="Y66" s="1">
        <v>1.37</v>
      </c>
      <c r="Z66" s="1">
        <v>3.17</v>
      </c>
      <c r="AA66" s="4">
        <v>0.2429272238958044</v>
      </c>
      <c r="AB66" s="4">
        <v>0.7552420727960201</v>
      </c>
      <c r="AC66" s="4">
        <v>0.6553955030690175</v>
      </c>
      <c r="AD66" s="5">
        <v>1740</v>
      </c>
      <c r="AE66" s="4">
        <v>1.0863786970438938</v>
      </c>
      <c r="AF66" s="2">
        <v>12.12637392320531</v>
      </c>
      <c r="AG66" s="2">
        <v>64.84769051782695</v>
      </c>
      <c r="AH66" s="4" t="s">
        <v>49</v>
      </c>
      <c r="AI66" s="5">
        <v>1350</v>
      </c>
      <c r="AJ66" s="2">
        <v>28.897431687648783</v>
      </c>
      <c r="AK66" s="1">
        <v>80.3</v>
      </c>
      <c r="AL66" s="4">
        <v>0.028</v>
      </c>
      <c r="AM66" s="4">
        <v>0.2</v>
      </c>
      <c r="AN66" s="1">
        <v>238</v>
      </c>
      <c r="AO66" s="1">
        <v>54.5</v>
      </c>
      <c r="AP66" s="1">
        <v>13.8</v>
      </c>
      <c r="AQ66" s="1">
        <v>0.68</v>
      </c>
      <c r="AR66" s="4">
        <v>0.04</v>
      </c>
      <c r="AS66" s="1">
        <v>73.1</v>
      </c>
      <c r="AT66" s="4">
        <v>6.9</v>
      </c>
      <c r="AU66" s="1" t="s">
        <v>113</v>
      </c>
      <c r="AV66" s="1">
        <v>2.01</v>
      </c>
      <c r="AW66" s="1">
        <v>8.62</v>
      </c>
    </row>
    <row r="67" spans="2:49" ht="12.75">
      <c r="B67" s="5"/>
      <c r="C67" s="2"/>
      <c r="D67" s="5"/>
      <c r="E67" s="2"/>
      <c r="F67" s="5"/>
      <c r="G67" s="2"/>
      <c r="H67" s="4"/>
      <c r="J67" s="4"/>
      <c r="K67" s="2"/>
      <c r="L67" s="2"/>
      <c r="M67" s="5"/>
      <c r="O67"/>
      <c r="P67" s="2"/>
      <c r="Q67" s="2"/>
      <c r="R67" s="4"/>
      <c r="S67" s="2"/>
      <c r="T67" s="9"/>
      <c r="U67" s="1"/>
      <c r="V67" s="1"/>
      <c r="W67" s="1"/>
      <c r="X67" s="1"/>
      <c r="Y67" s="1"/>
      <c r="Z67" s="1"/>
      <c r="AA67" s="9"/>
      <c r="AB67" s="9"/>
      <c r="AC67" s="4"/>
      <c r="AD67" s="5"/>
      <c r="AE67" s="4"/>
      <c r="AF67" s="2"/>
      <c r="AG67" s="2"/>
      <c r="AH67" s="4"/>
      <c r="AI67" s="5"/>
      <c r="AJ67" s="2"/>
      <c r="AK67" s="1"/>
      <c r="AL67" s="4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2.75">
      <c r="A68" s="3" t="s">
        <v>122</v>
      </c>
      <c r="B68" s="5">
        <v>199</v>
      </c>
      <c r="C68" s="2">
        <v>9.28</v>
      </c>
      <c r="D68" s="5">
        <v>26.717999999999996</v>
      </c>
      <c r="E68" s="2">
        <v>0.1</v>
      </c>
      <c r="F68" s="2">
        <v>93.032</v>
      </c>
      <c r="G68" s="4">
        <v>3.8675329239331977</v>
      </c>
      <c r="H68" s="9">
        <v>0.00758550100872258</v>
      </c>
      <c r="I68" s="2">
        <v>11</v>
      </c>
      <c r="J68" s="4">
        <v>0.0749490116296347</v>
      </c>
      <c r="K68" s="4">
        <v>0.03</v>
      </c>
      <c r="L68" s="9">
        <v>0.011512351844059038</v>
      </c>
      <c r="M68" s="5">
        <v>150</v>
      </c>
      <c r="N68" s="1">
        <v>53.7</v>
      </c>
      <c r="O68" s="1">
        <f t="shared" si="0"/>
        <v>114.88041000000001</v>
      </c>
      <c r="P68" s="2">
        <f aca="true" t="shared" si="4" ref="P68:P74">G68/20.04+K68/12.15+M68/22.99+I68/39.098+J68/6.941</f>
        <v>7.012178031012263</v>
      </c>
      <c r="Q68" s="2">
        <f aca="true" t="shared" si="5" ref="Q68:Q74">D68/35.435+C68/18.998+B68/61.006+F68/48.025+E68/62.005</f>
        <v>6.443217488548237</v>
      </c>
      <c r="R68" s="4">
        <f aca="true" t="shared" si="6" ref="R68:R74">P68/Q68</f>
        <v>1.0883037928605173</v>
      </c>
      <c r="S68" s="2"/>
      <c r="T68" s="4">
        <v>0.47589516231895534</v>
      </c>
      <c r="U68" s="1">
        <v>117</v>
      </c>
      <c r="V68" s="1">
        <v>13.4</v>
      </c>
      <c r="W68" s="1">
        <v>791</v>
      </c>
      <c r="X68" s="1">
        <v>3.37</v>
      </c>
      <c r="Y68" s="4">
        <v>0.285</v>
      </c>
      <c r="Z68" s="1">
        <v>14.2</v>
      </c>
      <c r="AA68" s="1" t="s">
        <v>113</v>
      </c>
      <c r="AB68" s="4">
        <v>3.718028793866136</v>
      </c>
      <c r="AC68" s="4">
        <v>0.6785924673103799</v>
      </c>
      <c r="AD68" s="2">
        <v>27.40800864154022</v>
      </c>
      <c r="AE68" s="4">
        <v>1.6623151878353355</v>
      </c>
      <c r="AF68" s="4">
        <v>0.34174518220565087</v>
      </c>
      <c r="AG68" s="4">
        <v>9.383806887979999</v>
      </c>
      <c r="AH68" s="4" t="s">
        <v>49</v>
      </c>
      <c r="AI68" s="2">
        <v>74.9490116296347</v>
      </c>
      <c r="AJ68" s="4">
        <v>1.3876363086889894</v>
      </c>
      <c r="AK68" s="1">
        <v>21.5</v>
      </c>
      <c r="AL68" s="4">
        <v>0.02</v>
      </c>
      <c r="AM68" s="4">
        <v>0.049</v>
      </c>
      <c r="AN68" s="1" t="s">
        <v>112</v>
      </c>
      <c r="AO68" s="4">
        <v>9.6</v>
      </c>
      <c r="AP68" s="1" t="s">
        <v>112</v>
      </c>
      <c r="AQ68" s="1" t="s">
        <v>113</v>
      </c>
      <c r="AR68" s="4">
        <v>0.193</v>
      </c>
      <c r="AS68" s="1">
        <v>23.2</v>
      </c>
      <c r="AT68" s="1" t="s">
        <v>113</v>
      </c>
      <c r="AU68" s="4">
        <v>0.031</v>
      </c>
      <c r="AV68" s="4">
        <v>0.652</v>
      </c>
      <c r="AW68" s="1">
        <v>1.83</v>
      </c>
    </row>
    <row r="69" spans="1:49" ht="12.75">
      <c r="A69" s="3" t="s">
        <v>126</v>
      </c>
      <c r="B69" s="5">
        <v>255</v>
      </c>
      <c r="C69" s="2">
        <v>8.9</v>
      </c>
      <c r="D69" s="5">
        <v>23.79</v>
      </c>
      <c r="E69" s="2">
        <v>0.1</v>
      </c>
      <c r="F69" s="5">
        <v>105.6992</v>
      </c>
      <c r="G69" s="4">
        <v>1.1443140654779953</v>
      </c>
      <c r="H69" s="9">
        <v>0.008235242140341343</v>
      </c>
      <c r="I69" s="4">
        <v>4.7</v>
      </c>
      <c r="J69" s="4">
        <v>0.038727980527261084</v>
      </c>
      <c r="K69" s="4">
        <v>0.11</v>
      </c>
      <c r="L69" s="9">
        <v>0.024305052787469084</v>
      </c>
      <c r="M69" s="5">
        <v>169</v>
      </c>
      <c r="N69" s="1">
        <v>23.7</v>
      </c>
      <c r="O69" s="1">
        <f t="shared" si="0"/>
        <v>50.701409999999996</v>
      </c>
      <c r="P69" s="2">
        <f t="shared" si="4"/>
        <v>7.542967530917843</v>
      </c>
      <c r="Q69" s="2">
        <f t="shared" si="5"/>
        <v>7.52229033624316</v>
      </c>
      <c r="R69" s="4">
        <f t="shared" si="6"/>
        <v>1.0027487897635454</v>
      </c>
      <c r="S69" s="2"/>
      <c r="T69" s="9" t="s">
        <v>112</v>
      </c>
      <c r="U69" s="1">
        <v>126</v>
      </c>
      <c r="V69" s="1">
        <v>34.1</v>
      </c>
      <c r="W69" s="1">
        <v>869</v>
      </c>
      <c r="X69" s="1">
        <v>11.3</v>
      </c>
      <c r="Y69" s="4">
        <v>0.392</v>
      </c>
      <c r="Z69" s="1">
        <v>3.01</v>
      </c>
      <c r="AA69" s="1" t="s">
        <v>113</v>
      </c>
      <c r="AB69" s="4">
        <v>3.7633774275638054</v>
      </c>
      <c r="AC69" s="4">
        <v>0.5145884526103012</v>
      </c>
      <c r="AD69" s="2">
        <v>82.49116256836672</v>
      </c>
      <c r="AE69" s="4">
        <v>1.1926157983371064</v>
      </c>
      <c r="AF69" s="4">
        <v>5.347175952209224</v>
      </c>
      <c r="AG69" s="2">
        <v>12.776581446100039</v>
      </c>
      <c r="AH69" s="4" t="s">
        <v>49</v>
      </c>
      <c r="AI69" s="2">
        <v>38.72798052726108</v>
      </c>
      <c r="AJ69" s="4">
        <v>5.425343717808401</v>
      </c>
      <c r="AK69" s="1">
        <v>2.84</v>
      </c>
      <c r="AL69" s="4">
        <v>0.224</v>
      </c>
      <c r="AM69" s="4">
        <v>0.044</v>
      </c>
      <c r="AN69" s="4">
        <v>9.5</v>
      </c>
      <c r="AO69" s="1">
        <v>18.5</v>
      </c>
      <c r="AP69" s="1" t="s">
        <v>112</v>
      </c>
      <c r="AQ69" s="1" t="s">
        <v>113</v>
      </c>
      <c r="AR69" s="4">
        <v>0.188</v>
      </c>
      <c r="AS69" s="2">
        <v>38</v>
      </c>
      <c r="AT69" s="1" t="s">
        <v>113</v>
      </c>
      <c r="AU69" s="1" t="s">
        <v>113</v>
      </c>
      <c r="AV69" s="4">
        <v>0.595</v>
      </c>
      <c r="AW69" s="1">
        <v>2.55</v>
      </c>
    </row>
    <row r="70" spans="1:49" ht="12.75">
      <c r="A70" s="3" t="s">
        <v>91</v>
      </c>
      <c r="B70" s="5">
        <v>198</v>
      </c>
      <c r="C70" s="2">
        <v>8.9</v>
      </c>
      <c r="D70" s="5">
        <v>23.912000000000003</v>
      </c>
      <c r="E70" s="2">
        <v>0.1</v>
      </c>
      <c r="F70" s="5">
        <v>117.58919999999999</v>
      </c>
      <c r="G70" s="2">
        <v>12.036101243316782</v>
      </c>
      <c r="H70" s="9">
        <v>0.007009401423082808</v>
      </c>
      <c r="I70" s="2">
        <v>10.8</v>
      </c>
      <c r="J70" s="4">
        <v>0.14304323848985737</v>
      </c>
      <c r="K70" s="4">
        <v>0.02</v>
      </c>
      <c r="L70" s="9">
        <v>0.007677936479238233</v>
      </c>
      <c r="M70" s="5">
        <v>140</v>
      </c>
      <c r="N70" s="1">
        <v>51.4</v>
      </c>
      <c r="O70" s="1">
        <f t="shared" si="0"/>
        <v>109.96002</v>
      </c>
      <c r="P70" s="2">
        <f t="shared" si="4"/>
        <v>6.9886915319716145</v>
      </c>
      <c r="Q70" s="2">
        <f t="shared" si="5"/>
        <v>6.838978317871762</v>
      </c>
      <c r="R70" s="4">
        <f t="shared" si="6"/>
        <v>1.0218911666540336</v>
      </c>
      <c r="S70" s="2"/>
      <c r="T70" s="4">
        <v>0.9135251868174401</v>
      </c>
      <c r="U70" s="1">
        <v>172</v>
      </c>
      <c r="V70" s="1">
        <v>32.9</v>
      </c>
      <c r="W70" s="1">
        <v>791</v>
      </c>
      <c r="X70" s="1">
        <v>9.13</v>
      </c>
      <c r="Y70" s="4">
        <v>0.502</v>
      </c>
      <c r="Z70" s="1" t="s">
        <v>54</v>
      </c>
      <c r="AA70" s="4">
        <v>0.026946937951784062</v>
      </c>
      <c r="AB70" s="4">
        <v>4.38746633101595</v>
      </c>
      <c r="AC70" s="4">
        <v>0.2883515631429493</v>
      </c>
      <c r="AD70" s="2">
        <v>82.85254215520321</v>
      </c>
      <c r="AE70" s="4">
        <v>1.5979365788058428</v>
      </c>
      <c r="AF70" s="4">
        <v>4.950933514295815</v>
      </c>
      <c r="AG70" s="2">
        <v>12.028041131328314</v>
      </c>
      <c r="AH70" s="4" t="s">
        <v>49</v>
      </c>
      <c r="AI70" s="5">
        <v>143.04323848985737</v>
      </c>
      <c r="AJ70" s="4">
        <v>4.944837232838913</v>
      </c>
      <c r="AK70" s="1">
        <v>52.1</v>
      </c>
      <c r="AL70" s="4">
        <v>0.207</v>
      </c>
      <c r="AM70" s="4">
        <v>0.039</v>
      </c>
      <c r="AN70" s="1">
        <v>8.05</v>
      </c>
      <c r="AO70" s="1">
        <v>16.1</v>
      </c>
      <c r="AP70" s="1" t="s">
        <v>112</v>
      </c>
      <c r="AQ70" s="4">
        <v>0.267</v>
      </c>
      <c r="AR70" s="4">
        <v>0.042</v>
      </c>
      <c r="AS70" s="1">
        <v>31.5</v>
      </c>
      <c r="AT70" s="1" t="s">
        <v>113</v>
      </c>
      <c r="AU70" s="1" t="s">
        <v>113</v>
      </c>
      <c r="AV70" s="4">
        <v>0.253</v>
      </c>
      <c r="AW70" s="1">
        <v>1.59</v>
      </c>
    </row>
    <row r="71" spans="1:49" ht="12.75">
      <c r="A71" s="3" t="s">
        <v>92</v>
      </c>
      <c r="B71" s="5">
        <v>202</v>
      </c>
      <c r="C71" s="2">
        <v>8.71</v>
      </c>
      <c r="D71" s="5">
        <v>23.668</v>
      </c>
      <c r="E71" s="2">
        <v>0.1</v>
      </c>
      <c r="F71" s="5">
        <v>113.8888</v>
      </c>
      <c r="G71" s="4">
        <v>7.594401241265321</v>
      </c>
      <c r="H71" s="9">
        <v>0.00844102513165377</v>
      </c>
      <c r="I71" s="2">
        <v>11</v>
      </c>
      <c r="J71" s="4">
        <v>0.1498893952058573</v>
      </c>
      <c r="K71" s="4">
        <v>0.03</v>
      </c>
      <c r="L71" s="9">
        <v>0.008246107182392463</v>
      </c>
      <c r="M71" s="5">
        <v>141</v>
      </c>
      <c r="N71" s="1">
        <v>52.2</v>
      </c>
      <c r="O71" s="1">
        <f aca="true" t="shared" si="7" ref="O71:O88">N71*2.1393</f>
        <v>111.67146000000001</v>
      </c>
      <c r="P71" s="2">
        <f t="shared" si="4"/>
        <v>6.817471720212158</v>
      </c>
      <c r="Q71" s="2">
        <f t="shared" si="5"/>
        <v>6.810607203391857</v>
      </c>
      <c r="R71" s="4">
        <f t="shared" si="6"/>
        <v>1.0010079155375282</v>
      </c>
      <c r="S71" s="2"/>
      <c r="T71" s="4">
        <v>1.2495546729650204</v>
      </c>
      <c r="U71" s="1">
        <v>165</v>
      </c>
      <c r="V71" s="1">
        <v>34.5</v>
      </c>
      <c r="W71" s="1">
        <v>804</v>
      </c>
      <c r="X71" s="1">
        <v>10.2</v>
      </c>
      <c r="Y71" s="4">
        <v>0.463</v>
      </c>
      <c r="Z71" s="1" t="s">
        <v>54</v>
      </c>
      <c r="AA71" s="4">
        <v>0.12155035101856244</v>
      </c>
      <c r="AB71" s="4">
        <v>4.019644737349772</v>
      </c>
      <c r="AC71" s="4">
        <v>0.3164834229617736</v>
      </c>
      <c r="AD71" s="2">
        <v>73.5478521840523</v>
      </c>
      <c r="AE71" s="4">
        <v>1.818675044425579</v>
      </c>
      <c r="AF71" s="4">
        <v>4.823504713775674</v>
      </c>
      <c r="AG71" s="2">
        <v>12.374174410706285</v>
      </c>
      <c r="AH71" s="4" t="s">
        <v>49</v>
      </c>
      <c r="AI71" s="5">
        <v>149.8893952058573</v>
      </c>
      <c r="AJ71" s="4">
        <v>5.076431665439628</v>
      </c>
      <c r="AK71" s="1">
        <v>81.7</v>
      </c>
      <c r="AL71" s="1" t="s">
        <v>113</v>
      </c>
      <c r="AM71" s="4">
        <v>0.037</v>
      </c>
      <c r="AN71" s="1">
        <v>8.09</v>
      </c>
      <c r="AO71" s="2">
        <v>13</v>
      </c>
      <c r="AP71" s="1" t="s">
        <v>112</v>
      </c>
      <c r="AQ71" s="4">
        <v>0.54</v>
      </c>
      <c r="AR71" s="4">
        <v>0.03</v>
      </c>
      <c r="AS71" s="1">
        <v>32.7</v>
      </c>
      <c r="AT71" s="1" t="s">
        <v>113</v>
      </c>
      <c r="AU71" s="1" t="s">
        <v>113</v>
      </c>
      <c r="AV71" s="1" t="s">
        <v>113</v>
      </c>
      <c r="AW71" s="1">
        <v>1.71</v>
      </c>
    </row>
    <row r="72" spans="1:49" ht="12.75">
      <c r="A72" s="3" t="s">
        <v>93</v>
      </c>
      <c r="B72" s="5">
        <v>196</v>
      </c>
      <c r="C72" s="2">
        <v>8.52</v>
      </c>
      <c r="D72" s="5">
        <v>23.302</v>
      </c>
      <c r="E72" s="2">
        <v>0.1</v>
      </c>
      <c r="F72" s="5">
        <v>112.2996</v>
      </c>
      <c r="G72" s="4">
        <v>3.5494939892410518</v>
      </c>
      <c r="H72" s="9">
        <v>0.009529030469611422</v>
      </c>
      <c r="I72" s="2">
        <v>10.6</v>
      </c>
      <c r="J72" s="4">
        <v>0.13278289068117463</v>
      </c>
      <c r="K72" s="4">
        <v>0.02</v>
      </c>
      <c r="L72" s="9">
        <v>0.0125077383519874</v>
      </c>
      <c r="M72" s="5">
        <v>136</v>
      </c>
      <c r="N72" s="1">
        <v>49.9</v>
      </c>
      <c r="O72" s="1">
        <f t="shared" si="7"/>
        <v>106.75107</v>
      </c>
      <c r="P72" s="2">
        <f t="shared" si="4"/>
        <v>6.384625870872492</v>
      </c>
      <c r="Q72" s="2">
        <f t="shared" si="5"/>
        <v>6.658835299403435</v>
      </c>
      <c r="R72" s="4">
        <f t="shared" si="6"/>
        <v>0.9588202116133568</v>
      </c>
      <c r="S72" s="2"/>
      <c r="T72" s="4">
        <v>1.274624935674984</v>
      </c>
      <c r="U72" s="1">
        <v>156</v>
      </c>
      <c r="V72" s="1">
        <v>33.8</v>
      </c>
      <c r="W72" s="1">
        <v>797</v>
      </c>
      <c r="X72" s="1">
        <v>8.91</v>
      </c>
      <c r="Y72" s="4">
        <v>0.477</v>
      </c>
      <c r="Z72" s="1" t="s">
        <v>54</v>
      </c>
      <c r="AA72" s="4">
        <v>0.1633007570296957</v>
      </c>
      <c r="AB72" s="4">
        <v>4.095747684899129</v>
      </c>
      <c r="AC72" s="4">
        <v>0.2680209753747233</v>
      </c>
      <c r="AD72" s="2">
        <v>68.16874092442487</v>
      </c>
      <c r="AE72" s="4">
        <v>1.8926401985737122</v>
      </c>
      <c r="AF72" s="4">
        <v>5.22161901395035</v>
      </c>
      <c r="AG72" s="2">
        <v>12.05802971398841</v>
      </c>
      <c r="AH72" s="4" t="s">
        <v>49</v>
      </c>
      <c r="AI72" s="5">
        <v>132.78289068117462</v>
      </c>
      <c r="AJ72" s="4">
        <v>4.982447502850348</v>
      </c>
      <c r="AK72" s="1">
        <v>101</v>
      </c>
      <c r="AL72" s="1" t="s">
        <v>113</v>
      </c>
      <c r="AM72" s="4">
        <v>0.038</v>
      </c>
      <c r="AN72" s="1">
        <v>8.61</v>
      </c>
      <c r="AO72" s="1">
        <v>11.4</v>
      </c>
      <c r="AP72" s="1" t="s">
        <v>112</v>
      </c>
      <c r="AQ72" s="4">
        <v>0.777</v>
      </c>
      <c r="AR72" s="4">
        <v>0.026</v>
      </c>
      <c r="AS72" s="1">
        <v>29.7</v>
      </c>
      <c r="AT72" s="1" t="s">
        <v>113</v>
      </c>
      <c r="AU72" s="1" t="s">
        <v>113</v>
      </c>
      <c r="AV72" s="1" t="s">
        <v>113</v>
      </c>
      <c r="AW72" s="1">
        <v>1.69</v>
      </c>
    </row>
    <row r="73" spans="1:49" ht="12.75">
      <c r="A73" s="3" t="s">
        <v>94</v>
      </c>
      <c r="B73" s="5">
        <v>194</v>
      </c>
      <c r="C73" s="2">
        <v>8.32</v>
      </c>
      <c r="D73" s="5">
        <v>22.814</v>
      </c>
      <c r="E73" s="2">
        <v>0.1</v>
      </c>
      <c r="F73" s="5">
        <v>110.9772</v>
      </c>
      <c r="G73" s="4">
        <v>6.350347734944833</v>
      </c>
      <c r="H73" s="9">
        <v>0.011008904996395424</v>
      </c>
      <c r="I73" s="2">
        <v>10.6</v>
      </c>
      <c r="J73" s="4">
        <v>0.11597214694019324</v>
      </c>
      <c r="K73" s="4">
        <v>0.03</v>
      </c>
      <c r="L73" s="9">
        <v>0.019421546291376445</v>
      </c>
      <c r="M73" s="5">
        <v>137</v>
      </c>
      <c r="N73" s="1">
        <v>51.2</v>
      </c>
      <c r="O73" s="1">
        <f t="shared" si="7"/>
        <v>109.53216</v>
      </c>
      <c r="P73" s="2">
        <f t="shared" si="4"/>
        <v>6.56628730140192</v>
      </c>
      <c r="Q73" s="2">
        <f t="shared" si="5"/>
        <v>6.574216861677155</v>
      </c>
      <c r="R73" s="4">
        <f t="shared" si="6"/>
        <v>0.9987938395641527</v>
      </c>
      <c r="S73" s="2"/>
      <c r="T73" s="4">
        <v>1.7311676144985289</v>
      </c>
      <c r="U73" s="1">
        <v>226</v>
      </c>
      <c r="V73" s="1">
        <v>34.2</v>
      </c>
      <c r="W73" s="1">
        <v>811</v>
      </c>
      <c r="X73" s="1">
        <v>9.29</v>
      </c>
      <c r="Y73" s="4">
        <v>0.513</v>
      </c>
      <c r="Z73" s="1" t="s">
        <v>54</v>
      </c>
      <c r="AA73" s="4">
        <v>0.21916071853489613</v>
      </c>
      <c r="AB73" s="4">
        <v>4.348883646365651</v>
      </c>
      <c r="AC73" s="4">
        <v>0.24574006959384775</v>
      </c>
      <c r="AD73" s="2">
        <v>65.56984720875532</v>
      </c>
      <c r="AE73" s="4">
        <v>2.458163717943182</v>
      </c>
      <c r="AF73" s="4">
        <v>5.25758720271747</v>
      </c>
      <c r="AG73" s="2">
        <v>12.274995302993077</v>
      </c>
      <c r="AH73" s="4" t="s">
        <v>49</v>
      </c>
      <c r="AI73" s="5">
        <v>115.97214694019324</v>
      </c>
      <c r="AJ73" s="4">
        <v>4.983609851150922</v>
      </c>
      <c r="AK73" s="1">
        <v>124</v>
      </c>
      <c r="AL73" s="4">
        <v>4.091</v>
      </c>
      <c r="AM73" s="4">
        <v>0.037</v>
      </c>
      <c r="AN73" s="1">
        <v>8.87</v>
      </c>
      <c r="AO73" s="1">
        <v>11.2</v>
      </c>
      <c r="AP73" s="1" t="s">
        <v>112</v>
      </c>
      <c r="AQ73" s="1">
        <v>1.25</v>
      </c>
      <c r="AR73" s="4">
        <v>0.029</v>
      </c>
      <c r="AS73" s="1">
        <v>30.6</v>
      </c>
      <c r="AT73" s="1" t="s">
        <v>113</v>
      </c>
      <c r="AU73" s="1" t="s">
        <v>113</v>
      </c>
      <c r="AV73" s="1" t="s">
        <v>113</v>
      </c>
      <c r="AW73" s="2">
        <v>18</v>
      </c>
    </row>
    <row r="74" spans="1:49" ht="12.75">
      <c r="A74" s="3" t="s">
        <v>95</v>
      </c>
      <c r="B74" s="2">
        <v>72</v>
      </c>
      <c r="C74" s="2">
        <v>0.32</v>
      </c>
      <c r="D74" s="5">
        <v>12.688</v>
      </c>
      <c r="E74" s="2">
        <v>3.87</v>
      </c>
      <c r="F74" s="2">
        <v>27.2136</v>
      </c>
      <c r="G74" s="4">
        <v>8.390979435461318</v>
      </c>
      <c r="H74" s="9">
        <v>0.007591818850381659</v>
      </c>
      <c r="I74" s="4">
        <v>3.6</v>
      </c>
      <c r="J74" s="4">
        <v>0.010743786101891634</v>
      </c>
      <c r="K74" s="4">
        <v>0.92</v>
      </c>
      <c r="L74" s="9" t="s">
        <v>105</v>
      </c>
      <c r="M74" s="2">
        <v>38.7</v>
      </c>
      <c r="N74" s="1">
        <v>26.4</v>
      </c>
      <c r="O74" s="1">
        <f t="shared" si="7"/>
        <v>56.47752</v>
      </c>
      <c r="P74" s="2">
        <f t="shared" si="4"/>
        <v>2.271396490129974</v>
      </c>
      <c r="Q74" s="2">
        <f t="shared" si="5"/>
        <v>2.1841889103896173</v>
      </c>
      <c r="R74" s="4">
        <f t="shared" si="6"/>
        <v>1.039926756941917</v>
      </c>
      <c r="S74" s="2"/>
      <c r="T74" s="9" t="s">
        <v>111</v>
      </c>
      <c r="U74" s="1">
        <v>230</v>
      </c>
      <c r="V74" s="1">
        <v>20.2</v>
      </c>
      <c r="W74" s="1">
        <v>173</v>
      </c>
      <c r="X74" s="1">
        <v>2.37</v>
      </c>
      <c r="Y74" s="4">
        <v>0.131</v>
      </c>
      <c r="Z74" s="1" t="s">
        <v>47</v>
      </c>
      <c r="AA74" s="1" t="s">
        <v>114</v>
      </c>
      <c r="AB74" s="4">
        <v>2.7472059309702734</v>
      </c>
      <c r="AC74" s="4">
        <v>0.3993505480924699</v>
      </c>
      <c r="AD74" s="4">
        <v>1.6586563060843482</v>
      </c>
      <c r="AE74" s="4">
        <v>1.2690364598866817</v>
      </c>
      <c r="AF74" s="1" t="s">
        <v>111</v>
      </c>
      <c r="AG74" s="4">
        <v>0.7563559169055476</v>
      </c>
      <c r="AH74" s="4" t="s">
        <v>45</v>
      </c>
      <c r="AI74" s="2">
        <v>10.743786101891635</v>
      </c>
      <c r="AJ74" s="4">
        <v>3.566041794927465</v>
      </c>
      <c r="AK74" s="1">
        <v>37.4</v>
      </c>
      <c r="AL74" s="4">
        <v>0.357</v>
      </c>
      <c r="AM74" s="1" t="s">
        <v>114</v>
      </c>
      <c r="AN74" s="1" t="s">
        <v>111</v>
      </c>
      <c r="AO74" s="1">
        <v>6.34</v>
      </c>
      <c r="AP74" s="1" t="s">
        <v>111</v>
      </c>
      <c r="AQ74" s="4">
        <v>0.033</v>
      </c>
      <c r="AR74" s="1" t="s">
        <v>114</v>
      </c>
      <c r="AS74" s="1">
        <v>34.6</v>
      </c>
      <c r="AT74" s="1" t="s">
        <v>114</v>
      </c>
      <c r="AU74" s="1">
        <v>4.33</v>
      </c>
      <c r="AV74" s="2">
        <v>13</v>
      </c>
      <c r="AW74" s="1">
        <v>2.95</v>
      </c>
    </row>
    <row r="75" spans="2:49" ht="12.75">
      <c r="B75" s="5"/>
      <c r="C75" s="2"/>
      <c r="D75" s="5"/>
      <c r="E75" s="2"/>
      <c r="F75" s="2"/>
      <c r="G75" s="4"/>
      <c r="H75" s="4"/>
      <c r="J75" s="4"/>
      <c r="K75" s="2"/>
      <c r="L75" s="9"/>
      <c r="M75" s="2"/>
      <c r="O75"/>
      <c r="P75" s="2"/>
      <c r="Q75" s="2"/>
      <c r="R75" s="4"/>
      <c r="S75" s="2"/>
      <c r="T75" s="9"/>
      <c r="U75" s="1"/>
      <c r="V75" s="1"/>
      <c r="W75" s="1"/>
      <c r="X75" s="1"/>
      <c r="Y75" s="1"/>
      <c r="Z75" s="1"/>
      <c r="AA75" s="1"/>
      <c r="AB75" s="4"/>
      <c r="AC75" s="4"/>
      <c r="AD75" s="4"/>
      <c r="AE75" s="4"/>
      <c r="AF75" s="1"/>
      <c r="AG75" s="9"/>
      <c r="AH75" s="4"/>
      <c r="AI75" s="2"/>
      <c r="AJ75" s="4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2.75">
      <c r="A76" s="3" t="s">
        <v>96</v>
      </c>
      <c r="B76" s="2">
        <v>78</v>
      </c>
      <c r="C76" s="2">
        <v>11.1</v>
      </c>
      <c r="D76" s="5">
        <v>15.982</v>
      </c>
      <c r="E76" s="2">
        <v>0.86</v>
      </c>
      <c r="F76" s="2">
        <v>43.627599999999994</v>
      </c>
      <c r="G76" s="4">
        <v>4.161139662371244</v>
      </c>
      <c r="H76" s="9" t="s">
        <v>105</v>
      </c>
      <c r="I76" s="4">
        <v>1.1</v>
      </c>
      <c r="J76" s="4">
        <v>0.15261610017674881</v>
      </c>
      <c r="K76" s="4">
        <v>0.04</v>
      </c>
      <c r="L76" s="9" t="s">
        <v>105</v>
      </c>
      <c r="M76" s="2">
        <v>64.8</v>
      </c>
      <c r="N76" s="1">
        <v>29.7</v>
      </c>
      <c r="O76" s="1">
        <f t="shared" si="7"/>
        <v>63.537209999999995</v>
      </c>
      <c r="P76" s="2">
        <f aca="true" t="shared" si="8" ref="P76:P82">G76/20.04+K76/12.15+M76/22.99+I76/39.098+J76/6.941</f>
        <v>3.0796727264135546</v>
      </c>
      <c r="Q76" s="2">
        <f aca="true" t="shared" si="9" ref="Q76:Q82">D76/35.435+C76/18.998+B76/61.006+F76/48.025+E76/62.005</f>
        <v>3.2361628320226683</v>
      </c>
      <c r="R76" s="4">
        <f aca="true" t="shared" si="10" ref="R76:R82">P76/Q76</f>
        <v>0.9516433153299322</v>
      </c>
      <c r="S76" s="2"/>
      <c r="T76" s="9" t="s">
        <v>111</v>
      </c>
      <c r="U76" s="1" t="s">
        <v>111</v>
      </c>
      <c r="V76" s="1">
        <v>101</v>
      </c>
      <c r="W76" s="1">
        <v>882</v>
      </c>
      <c r="X76" s="1">
        <v>3.04</v>
      </c>
      <c r="Y76" s="1" t="s">
        <v>111</v>
      </c>
      <c r="Z76" s="1" t="s">
        <v>47</v>
      </c>
      <c r="AA76" s="4">
        <v>0.01070400096040318</v>
      </c>
      <c r="AB76" s="4">
        <v>0.5362078697804057</v>
      </c>
      <c r="AC76" s="4">
        <v>0.06510551213726817</v>
      </c>
      <c r="AD76" s="2">
        <v>12.109843078722635</v>
      </c>
      <c r="AE76" s="1" t="s">
        <v>111</v>
      </c>
      <c r="AF76" s="4">
        <v>4.270751222183981</v>
      </c>
      <c r="AG76" s="4">
        <v>5.15072342006765</v>
      </c>
      <c r="AH76" s="4" t="s">
        <v>45</v>
      </c>
      <c r="AI76" s="5">
        <v>152.6161001767488</v>
      </c>
      <c r="AJ76" s="2">
        <v>33.89727437748281</v>
      </c>
      <c r="AK76" s="1" t="s">
        <v>114</v>
      </c>
      <c r="AL76" s="1" t="s">
        <v>114</v>
      </c>
      <c r="AM76" s="4">
        <v>0.024</v>
      </c>
      <c r="AN76" s="4">
        <v>2.064</v>
      </c>
      <c r="AO76" s="1">
        <v>8.44</v>
      </c>
      <c r="AP76" s="1" t="s">
        <v>111</v>
      </c>
      <c r="AQ76" s="1" t="s">
        <v>114</v>
      </c>
      <c r="AR76" s="4">
        <v>0.016</v>
      </c>
      <c r="AS76" s="1">
        <v>13.1</v>
      </c>
      <c r="AT76" s="1" t="s">
        <v>114</v>
      </c>
      <c r="AU76" s="11">
        <v>0.14</v>
      </c>
      <c r="AV76" s="1">
        <v>3.39</v>
      </c>
      <c r="AW76" s="1">
        <v>1.08</v>
      </c>
    </row>
    <row r="77" spans="1:49" ht="12.75">
      <c r="A77" s="3" t="s">
        <v>97</v>
      </c>
      <c r="B77" s="2">
        <v>76</v>
      </c>
      <c r="C77" s="2">
        <v>13</v>
      </c>
      <c r="D77" s="5">
        <v>14.64</v>
      </c>
      <c r="E77" s="2">
        <v>0.9</v>
      </c>
      <c r="F77" s="2">
        <v>43.3724</v>
      </c>
      <c r="G77" s="4">
        <v>2.4011548461236067</v>
      </c>
      <c r="H77" s="9" t="s">
        <v>105</v>
      </c>
      <c r="I77" s="4">
        <v>0.9</v>
      </c>
      <c r="J77" s="4">
        <v>0.18413922313497524</v>
      </c>
      <c r="K77" s="4">
        <v>0.01</v>
      </c>
      <c r="L77" s="9" t="s">
        <v>105</v>
      </c>
      <c r="M77" s="2">
        <v>63.3</v>
      </c>
      <c r="N77" s="1">
        <v>25.8</v>
      </c>
      <c r="O77" s="1">
        <f t="shared" si="7"/>
        <v>55.19394</v>
      </c>
      <c r="P77" s="2">
        <f t="shared" si="8"/>
        <v>2.923560469122253</v>
      </c>
      <c r="Q77" s="2">
        <f t="shared" si="9"/>
        <v>3.260848748784017</v>
      </c>
      <c r="R77" s="4">
        <f t="shared" si="10"/>
        <v>0.8965642672670604</v>
      </c>
      <c r="S77" s="2"/>
      <c r="T77" s="9" t="s">
        <v>111</v>
      </c>
      <c r="U77" s="1" t="s">
        <v>111</v>
      </c>
      <c r="V77" s="1">
        <v>101</v>
      </c>
      <c r="W77" s="1">
        <v>1090</v>
      </c>
      <c r="X77" s="4">
        <v>1.8</v>
      </c>
      <c r="Y77" s="1" t="s">
        <v>111</v>
      </c>
      <c r="Z77" s="1" t="s">
        <v>47</v>
      </c>
      <c r="AA77" s="4">
        <v>0.01165021099005208</v>
      </c>
      <c r="AB77" s="4">
        <v>0.451848415768707</v>
      </c>
      <c r="AC77" s="4">
        <v>0.09939925823804545</v>
      </c>
      <c r="AD77" s="2">
        <v>16.68050217942768</v>
      </c>
      <c r="AE77" s="1" t="s">
        <v>111</v>
      </c>
      <c r="AF77" s="4">
        <v>6.185097497159648</v>
      </c>
      <c r="AG77" s="4">
        <v>5.680131575390459</v>
      </c>
      <c r="AH77" s="4" t="s">
        <v>45</v>
      </c>
      <c r="AI77" s="5">
        <v>184.13922313497525</v>
      </c>
      <c r="AJ77" s="2">
        <v>42.08022905024056</v>
      </c>
      <c r="AK77" s="1">
        <v>3.91</v>
      </c>
      <c r="AL77" s="1" t="s">
        <v>114</v>
      </c>
      <c r="AM77" s="4">
        <v>0.023</v>
      </c>
      <c r="AN77" s="1">
        <v>1.68</v>
      </c>
      <c r="AO77" s="1">
        <v>7.68</v>
      </c>
      <c r="AP77" s="1" t="s">
        <v>111</v>
      </c>
      <c r="AQ77" s="1" t="s">
        <v>114</v>
      </c>
      <c r="AR77" s="1" t="s">
        <v>114</v>
      </c>
      <c r="AS77" s="1">
        <v>13.3</v>
      </c>
      <c r="AT77" s="1" t="s">
        <v>114</v>
      </c>
      <c r="AU77" s="4">
        <v>0.312</v>
      </c>
      <c r="AV77" s="1">
        <v>4.53</v>
      </c>
      <c r="AW77" s="1">
        <v>2.61</v>
      </c>
    </row>
    <row r="78" spans="1:49" ht="12.75">
      <c r="A78" s="3" t="s">
        <v>98</v>
      </c>
      <c r="B78" s="5">
        <v>150</v>
      </c>
      <c r="C78" s="2">
        <v>2.27</v>
      </c>
      <c r="D78" s="5">
        <v>17.323999999999998</v>
      </c>
      <c r="E78" s="2">
        <v>2.99</v>
      </c>
      <c r="F78" s="2">
        <v>47.8848</v>
      </c>
      <c r="G78" s="2">
        <v>14.138129234952682</v>
      </c>
      <c r="H78" s="9">
        <v>0.0020649317635172476</v>
      </c>
      <c r="I78" s="4">
        <v>8.8</v>
      </c>
      <c r="J78" s="4">
        <v>0.04372097041200472</v>
      </c>
      <c r="K78" s="4">
        <v>4.2</v>
      </c>
      <c r="L78" s="9" t="s">
        <v>105</v>
      </c>
      <c r="M78" s="2">
        <v>61.3</v>
      </c>
      <c r="N78" s="1">
        <v>24.3</v>
      </c>
      <c r="O78" s="1">
        <f t="shared" si="7"/>
        <v>51.98499</v>
      </c>
      <c r="P78" s="2">
        <f t="shared" si="8"/>
        <v>3.948925564112444</v>
      </c>
      <c r="Q78" s="2">
        <f t="shared" si="9"/>
        <v>4.112458573359447</v>
      </c>
      <c r="R78" s="4">
        <f t="shared" si="10"/>
        <v>0.9602347339602709</v>
      </c>
      <c r="S78" s="2"/>
      <c r="T78" s="9" t="s">
        <v>111</v>
      </c>
      <c r="U78" s="1">
        <v>9.82</v>
      </c>
      <c r="V78" s="1">
        <v>52.4</v>
      </c>
      <c r="W78" s="1">
        <v>559</v>
      </c>
      <c r="X78" s="2">
        <v>18</v>
      </c>
      <c r="Y78" s="1" t="s">
        <v>111</v>
      </c>
      <c r="Z78" s="1" t="s">
        <v>47</v>
      </c>
      <c r="AA78" s="4">
        <v>0.03288079853029927</v>
      </c>
      <c r="AB78" s="4">
        <v>0.9559366996179379</v>
      </c>
      <c r="AC78" s="4">
        <v>0.9647088795376432</v>
      </c>
      <c r="AD78" s="4">
        <v>4.01860016524265</v>
      </c>
      <c r="AE78" s="4">
        <v>0.6050417479153867</v>
      </c>
      <c r="AF78" s="4">
        <v>1.454338799391591</v>
      </c>
      <c r="AG78" s="4">
        <v>0.7214248107831405</v>
      </c>
      <c r="AH78" s="4" t="s">
        <v>45</v>
      </c>
      <c r="AI78" s="2">
        <v>43.72097041200472</v>
      </c>
      <c r="AJ78" s="2">
        <v>27.161270047100835</v>
      </c>
      <c r="AK78" s="1">
        <v>13.1</v>
      </c>
      <c r="AL78" s="4">
        <v>0.086</v>
      </c>
      <c r="AM78" s="1" t="s">
        <v>114</v>
      </c>
      <c r="AN78" s="4">
        <v>0.265</v>
      </c>
      <c r="AO78" s="1">
        <v>6.98</v>
      </c>
      <c r="AP78" s="1" t="s">
        <v>111</v>
      </c>
      <c r="AQ78" s="1" t="s">
        <v>114</v>
      </c>
      <c r="AR78" s="4">
        <v>0.033</v>
      </c>
      <c r="AS78" s="1">
        <v>76.9</v>
      </c>
      <c r="AT78" s="1" t="s">
        <v>114</v>
      </c>
      <c r="AU78" s="12">
        <v>8.7</v>
      </c>
      <c r="AV78" s="1">
        <v>13.1</v>
      </c>
      <c r="AW78" s="1">
        <v>2.56</v>
      </c>
    </row>
    <row r="79" spans="1:49" ht="12.75">
      <c r="A79" s="3" t="s">
        <v>99</v>
      </c>
      <c r="B79" s="2">
        <v>65</v>
      </c>
      <c r="C79" s="2">
        <v>0.16</v>
      </c>
      <c r="D79" s="5">
        <v>16.836000000000002</v>
      </c>
      <c r="E79" s="2">
        <v>4.55</v>
      </c>
      <c r="F79" s="2">
        <v>14.6624</v>
      </c>
      <c r="G79" s="4">
        <v>7.8339832994440535</v>
      </c>
      <c r="H79" s="9">
        <v>0.006537865999279605</v>
      </c>
      <c r="I79" s="4">
        <v>7.1</v>
      </c>
      <c r="J79" s="4">
        <v>0.015296318296642885</v>
      </c>
      <c r="K79" s="4">
        <v>3.4</v>
      </c>
      <c r="L79" s="9" t="s">
        <v>105</v>
      </c>
      <c r="M79" s="2">
        <v>19.4</v>
      </c>
      <c r="N79" s="1">
        <v>27.3</v>
      </c>
      <c r="O79" s="1">
        <f t="shared" si="7"/>
        <v>58.40289</v>
      </c>
      <c r="P79" s="2">
        <f t="shared" si="8"/>
        <v>1.6983966007188929</v>
      </c>
      <c r="Q79" s="2">
        <f t="shared" si="9"/>
        <v>1.9277032061185493</v>
      </c>
      <c r="R79" s="4">
        <f t="shared" si="10"/>
        <v>0.8810467271767589</v>
      </c>
      <c r="S79" s="2"/>
      <c r="T79" s="9" t="s">
        <v>111</v>
      </c>
      <c r="U79" s="1">
        <v>106</v>
      </c>
      <c r="V79" s="1">
        <v>7.42</v>
      </c>
      <c r="W79" s="1" t="s">
        <v>44</v>
      </c>
      <c r="X79" s="1">
        <v>1.15</v>
      </c>
      <c r="Y79" s="4">
        <v>0.216</v>
      </c>
      <c r="Z79" s="1" t="s">
        <v>47</v>
      </c>
      <c r="AA79" s="1" t="s">
        <v>114</v>
      </c>
      <c r="AB79" s="4">
        <v>2.071766178816422</v>
      </c>
      <c r="AC79" s="4">
        <v>2.390241537942999</v>
      </c>
      <c r="AD79" s="4">
        <v>3.5282181875650274</v>
      </c>
      <c r="AE79" s="4">
        <v>1.1687990307367537</v>
      </c>
      <c r="AF79" s="4">
        <v>0.11656313722877878</v>
      </c>
      <c r="AG79" s="4">
        <v>0.46235790497233314</v>
      </c>
      <c r="AH79" s="4" t="s">
        <v>45</v>
      </c>
      <c r="AI79" s="2">
        <v>15.296318296642886</v>
      </c>
      <c r="AJ79" s="4">
        <v>1.105298273894677</v>
      </c>
      <c r="AK79" s="1">
        <v>22.2</v>
      </c>
      <c r="AL79" s="1" t="s">
        <v>114</v>
      </c>
      <c r="AM79" s="1" t="s">
        <v>114</v>
      </c>
      <c r="AN79" s="4">
        <v>0.241</v>
      </c>
      <c r="AO79" s="1">
        <v>10.1</v>
      </c>
      <c r="AP79" s="1" t="s">
        <v>111</v>
      </c>
      <c r="AQ79" s="1" t="s">
        <v>114</v>
      </c>
      <c r="AR79" s="1" t="s">
        <v>114</v>
      </c>
      <c r="AS79" s="1">
        <v>38.3</v>
      </c>
      <c r="AT79" s="1" t="s">
        <v>114</v>
      </c>
      <c r="AU79" s="12">
        <v>1.58</v>
      </c>
      <c r="AV79" s="1">
        <v>4.19</v>
      </c>
      <c r="AW79" s="1">
        <v>2.09</v>
      </c>
    </row>
    <row r="80" spans="1:49" ht="12.75">
      <c r="A80" s="3" t="s">
        <v>100</v>
      </c>
      <c r="B80" s="2">
        <v>41</v>
      </c>
      <c r="C80" s="2">
        <v>0.27</v>
      </c>
      <c r="D80" s="5">
        <v>10.736</v>
      </c>
      <c r="E80" s="2">
        <v>6.51</v>
      </c>
      <c r="F80" s="2">
        <v>11.831999999999999</v>
      </c>
      <c r="G80" s="4">
        <v>5.249209262072789</v>
      </c>
      <c r="H80" s="9">
        <v>0.9521860973572399</v>
      </c>
      <c r="I80" s="4">
        <v>1.7</v>
      </c>
      <c r="J80" s="4">
        <v>0</v>
      </c>
      <c r="K80" s="4">
        <v>2.6</v>
      </c>
      <c r="L80" s="9">
        <v>0.005585422304454367</v>
      </c>
      <c r="M80" s="2">
        <v>14</v>
      </c>
      <c r="N80" s="1">
        <v>20.8</v>
      </c>
      <c r="O80" s="1">
        <f t="shared" si="7"/>
        <v>44.497440000000005</v>
      </c>
      <c r="P80" s="2">
        <f t="shared" si="8"/>
        <v>1.1283692619792656</v>
      </c>
      <c r="Q80" s="2">
        <f t="shared" si="9"/>
        <v>1.340617561805598</v>
      </c>
      <c r="R80" s="4">
        <f t="shared" si="10"/>
        <v>0.84167871145857</v>
      </c>
      <c r="S80" s="2"/>
      <c r="T80" s="9" t="s">
        <v>111</v>
      </c>
      <c r="U80" s="1">
        <v>2580</v>
      </c>
      <c r="V80" s="1">
        <v>6.52</v>
      </c>
      <c r="W80" s="1" t="s">
        <v>44</v>
      </c>
      <c r="X80" s="1">
        <v>20.1</v>
      </c>
      <c r="Y80" s="4">
        <v>0.757</v>
      </c>
      <c r="Z80" s="1" t="s">
        <v>47</v>
      </c>
      <c r="AA80" s="4">
        <v>0.02507456578569585</v>
      </c>
      <c r="AB80" s="4">
        <v>2.357046394291481</v>
      </c>
      <c r="AC80" s="4">
        <v>0.9672139011666262</v>
      </c>
      <c r="AD80" s="4">
        <v>3.5629120735009705</v>
      </c>
      <c r="AE80" s="4">
        <v>2.185989819396986</v>
      </c>
      <c r="AF80" s="4">
        <v>2.0813557267785043</v>
      </c>
      <c r="AG80" s="4">
        <v>0.2723362672963014</v>
      </c>
      <c r="AH80" s="4" t="s">
        <v>45</v>
      </c>
      <c r="AI80" s="1" t="s">
        <v>114</v>
      </c>
      <c r="AJ80" s="4">
        <v>2.340567490212524</v>
      </c>
      <c r="AK80" s="1">
        <v>31.8</v>
      </c>
      <c r="AL80" s="4">
        <v>0.774</v>
      </c>
      <c r="AM80" s="1" t="s">
        <v>114</v>
      </c>
      <c r="AN80" s="4">
        <v>0.131</v>
      </c>
      <c r="AO80" s="1">
        <v>6.27</v>
      </c>
      <c r="AP80" s="1" t="s">
        <v>111</v>
      </c>
      <c r="AQ80" s="4">
        <v>0.102</v>
      </c>
      <c r="AR80" s="4">
        <v>0.831</v>
      </c>
      <c r="AS80" s="1">
        <v>89.7</v>
      </c>
      <c r="AT80" s="1" t="s">
        <v>114</v>
      </c>
      <c r="AU80" s="12">
        <v>1.95</v>
      </c>
      <c r="AV80" s="1">
        <v>4.37</v>
      </c>
      <c r="AW80" s="1">
        <v>9.46</v>
      </c>
    </row>
    <row r="81" spans="1:49" ht="12.75">
      <c r="A81" s="3" t="s">
        <v>101</v>
      </c>
      <c r="B81" s="2">
        <v>75</v>
      </c>
      <c r="C81" s="2">
        <v>11.7</v>
      </c>
      <c r="D81" s="5">
        <v>14.396</v>
      </c>
      <c r="E81" s="2">
        <v>0.83</v>
      </c>
      <c r="F81" s="2">
        <v>40.7044</v>
      </c>
      <c r="G81" s="4">
        <v>2.6947901549583526</v>
      </c>
      <c r="H81" s="9">
        <v>0.009108373512054022</v>
      </c>
      <c r="I81" s="4">
        <v>1.3</v>
      </c>
      <c r="J81" s="4">
        <v>0.15807294640188133</v>
      </c>
      <c r="K81" s="4">
        <v>0.03</v>
      </c>
      <c r="L81" s="9" t="s">
        <v>105</v>
      </c>
      <c r="M81" s="2">
        <v>63.5</v>
      </c>
      <c r="N81" s="1">
        <v>27.9</v>
      </c>
      <c r="O81" s="1">
        <f t="shared" si="7"/>
        <v>59.68647</v>
      </c>
      <c r="P81" s="2">
        <f t="shared" si="8"/>
        <v>2.9550337505211943</v>
      </c>
      <c r="Q81" s="2">
        <f t="shared" si="9"/>
        <v>3.112459475575232</v>
      </c>
      <c r="R81" s="4">
        <f t="shared" si="10"/>
        <v>0.949420795261939</v>
      </c>
      <c r="S81" s="2"/>
      <c r="T81" s="9" t="s">
        <v>111</v>
      </c>
      <c r="U81" s="1" t="s">
        <v>111</v>
      </c>
      <c r="V81" s="1">
        <v>97.9</v>
      </c>
      <c r="W81" s="1">
        <v>976</v>
      </c>
      <c r="X81" s="1">
        <v>2.43</v>
      </c>
      <c r="Y81" s="1" t="s">
        <v>111</v>
      </c>
      <c r="Z81" s="1" t="s">
        <v>47</v>
      </c>
      <c r="AA81" s="1" t="s">
        <v>114</v>
      </c>
      <c r="AB81" s="1" t="s">
        <v>114</v>
      </c>
      <c r="AC81" s="4">
        <v>0.20208009481005862</v>
      </c>
      <c r="AD81" s="2">
        <v>14.688799856217683</v>
      </c>
      <c r="AE81" s="1" t="s">
        <v>111</v>
      </c>
      <c r="AF81" s="4">
        <v>5.299823657633053</v>
      </c>
      <c r="AG81" s="4">
        <v>5.41306751648876</v>
      </c>
      <c r="AH81" s="4" t="s">
        <v>45</v>
      </c>
      <c r="AI81" s="5">
        <v>158.07294640188132</v>
      </c>
      <c r="AJ81" s="2">
        <v>39.40435437355691</v>
      </c>
      <c r="AK81" s="1" t="s">
        <v>114</v>
      </c>
      <c r="AL81" s="1" t="s">
        <v>114</v>
      </c>
      <c r="AM81" s="4">
        <v>0.025</v>
      </c>
      <c r="AN81" s="4">
        <v>1.634</v>
      </c>
      <c r="AO81" s="4">
        <v>7.941</v>
      </c>
      <c r="AP81" s="1" t="s">
        <v>111</v>
      </c>
      <c r="AQ81" s="1" t="s">
        <v>114</v>
      </c>
      <c r="AR81" s="4">
        <v>0.017</v>
      </c>
      <c r="AS81" s="1">
        <v>14.2</v>
      </c>
      <c r="AT81" s="1" t="s">
        <v>114</v>
      </c>
      <c r="AU81" s="4">
        <v>0.312</v>
      </c>
      <c r="AV81" s="4">
        <v>5.5</v>
      </c>
      <c r="AW81" s="1">
        <v>1.81</v>
      </c>
    </row>
    <row r="82" spans="1:49" ht="12.75">
      <c r="A82" s="3" t="s">
        <v>102</v>
      </c>
      <c r="B82" s="2">
        <v>74</v>
      </c>
      <c r="C82" s="2">
        <v>11.2</v>
      </c>
      <c r="D82" s="5">
        <v>14.396</v>
      </c>
      <c r="E82" s="2">
        <v>1.61</v>
      </c>
      <c r="F82" s="2">
        <v>39.903999999999996</v>
      </c>
      <c r="G82" s="4">
        <v>5.065943262091569</v>
      </c>
      <c r="H82" s="9" t="s">
        <v>105</v>
      </c>
      <c r="I82" s="4">
        <v>1.2</v>
      </c>
      <c r="J82" s="4">
        <v>0.1540267547972991</v>
      </c>
      <c r="K82" s="4">
        <v>0.07</v>
      </c>
      <c r="L82" s="9" t="s">
        <v>105</v>
      </c>
      <c r="M82" s="2">
        <v>58.3</v>
      </c>
      <c r="N82" s="1">
        <v>27</v>
      </c>
      <c r="O82" s="1">
        <f t="shared" si="7"/>
        <v>57.7611</v>
      </c>
      <c r="P82" s="2">
        <f t="shared" si="8"/>
        <v>2.8473210306514307</v>
      </c>
      <c r="Q82" s="2">
        <f t="shared" si="9"/>
        <v>3.065662396464805</v>
      </c>
      <c r="R82" s="4">
        <f t="shared" si="10"/>
        <v>0.9287784049329252</v>
      </c>
      <c r="S82" s="2"/>
      <c r="T82" s="9" t="s">
        <v>111</v>
      </c>
      <c r="U82" s="1" t="s">
        <v>111</v>
      </c>
      <c r="V82" s="1">
        <v>86.7</v>
      </c>
      <c r="W82" s="1">
        <v>932</v>
      </c>
      <c r="X82" s="1">
        <v>14.5</v>
      </c>
      <c r="Y82" s="1" t="s">
        <v>111</v>
      </c>
      <c r="Z82" s="1" t="s">
        <v>47</v>
      </c>
      <c r="AA82" s="1" t="s">
        <v>114</v>
      </c>
      <c r="AB82" s="1" t="s">
        <v>114</v>
      </c>
      <c r="AC82" s="4">
        <v>0.12935931692068212</v>
      </c>
      <c r="AD82" s="2">
        <v>17.837487379155444</v>
      </c>
      <c r="AE82" s="1" t="s">
        <v>111</v>
      </c>
      <c r="AF82" s="4">
        <v>6.2702849233752636</v>
      </c>
      <c r="AG82" s="4">
        <v>5.410750443998289</v>
      </c>
      <c r="AH82" s="4" t="s">
        <v>45</v>
      </c>
      <c r="AI82" s="5">
        <v>154.0267547972991</v>
      </c>
      <c r="AJ82" s="2">
        <v>37.17753872112955</v>
      </c>
      <c r="AK82" s="1" t="s">
        <v>114</v>
      </c>
      <c r="AL82" s="1" t="s">
        <v>114</v>
      </c>
      <c r="AM82" s="4">
        <v>0.022</v>
      </c>
      <c r="AN82" s="4">
        <v>1.718</v>
      </c>
      <c r="AO82" s="1">
        <v>8.27</v>
      </c>
      <c r="AP82" s="1" t="s">
        <v>111</v>
      </c>
      <c r="AQ82" s="1" t="s">
        <v>114</v>
      </c>
      <c r="AR82" s="1" t="s">
        <v>114</v>
      </c>
      <c r="AS82" s="1">
        <v>17.5</v>
      </c>
      <c r="AT82" s="1" t="s">
        <v>114</v>
      </c>
      <c r="AU82" s="4">
        <v>0.448</v>
      </c>
      <c r="AV82" s="1">
        <v>6.17</v>
      </c>
      <c r="AW82" s="4">
        <v>2.6</v>
      </c>
    </row>
    <row r="83" spans="2:49" ht="12.75">
      <c r="B83" s="5"/>
      <c r="C83" s="2"/>
      <c r="D83" s="5"/>
      <c r="E83" s="2"/>
      <c r="F83" s="2"/>
      <c r="G83" s="2"/>
      <c r="J83" s="4"/>
      <c r="K83" s="2"/>
      <c r="M83" s="5"/>
      <c r="O83"/>
      <c r="P83" s="2"/>
      <c r="Q83" s="2"/>
      <c r="R83" s="4"/>
      <c r="S83" s="2"/>
      <c r="T83" s="9"/>
      <c r="U83" s="1"/>
      <c r="V83" s="1"/>
      <c r="W83" s="1"/>
      <c r="X83" s="1"/>
      <c r="Y83" s="1"/>
      <c r="Z83" s="1"/>
      <c r="AA83" s="1"/>
      <c r="AB83" s="1"/>
      <c r="AC83" s="9"/>
      <c r="AD83" s="2"/>
      <c r="AE83" s="1"/>
      <c r="AF83" s="4"/>
      <c r="AG83" s="4"/>
      <c r="AH83" s="4"/>
      <c r="AI83" s="5"/>
      <c r="AJ83" s="2"/>
      <c r="AK83" s="1"/>
      <c r="AL83" s="1"/>
      <c r="AM83" s="4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2.75">
      <c r="A84" s="3" t="s">
        <v>103</v>
      </c>
      <c r="B84" s="5">
        <v>1080</v>
      </c>
      <c r="C84" s="2">
        <v>2.05</v>
      </c>
      <c r="D84" s="5">
        <v>36.6</v>
      </c>
      <c r="E84" s="2">
        <v>0.1</v>
      </c>
      <c r="F84" s="2">
        <v>10.8808</v>
      </c>
      <c r="G84" s="2">
        <v>36.46810663269168</v>
      </c>
      <c r="H84" s="9">
        <v>0.005024580396607807</v>
      </c>
      <c r="I84" s="2">
        <v>44.4</v>
      </c>
      <c r="J84" s="4">
        <v>0.011417414207571154</v>
      </c>
      <c r="K84" s="2">
        <v>12.8</v>
      </c>
      <c r="L84" s="9">
        <v>0.06505694909491216</v>
      </c>
      <c r="M84" s="5">
        <v>386</v>
      </c>
      <c r="N84" s="1">
        <v>37.9</v>
      </c>
      <c r="O84" s="1">
        <f t="shared" si="7"/>
        <v>81.07947</v>
      </c>
      <c r="P84" s="2">
        <f>G84/20.04+K84/12.15+M84/22.99+I84/39.098+J84/6.941</f>
        <v>20.800425281373087</v>
      </c>
      <c r="Q84" s="2">
        <f>D84/35.435+C84/18.998+B84/61.006+F84/48.025+E84/62.005</f>
        <v>19.072138034726844</v>
      </c>
      <c r="R84" s="4">
        <f>P84/Q84</f>
        <v>1.09061843216001</v>
      </c>
      <c r="S84" s="2"/>
      <c r="T84" s="9" t="s">
        <v>112</v>
      </c>
      <c r="U84" s="1">
        <v>119</v>
      </c>
      <c r="V84" s="1">
        <v>12.1</v>
      </c>
      <c r="W84" s="1">
        <v>788</v>
      </c>
      <c r="X84" s="1">
        <v>411</v>
      </c>
      <c r="Y84" s="1">
        <v>4.66</v>
      </c>
      <c r="Z84" s="1">
        <v>4.12</v>
      </c>
      <c r="AA84" s="1" t="s">
        <v>113</v>
      </c>
      <c r="AB84" s="4">
        <v>3.8606169762694122</v>
      </c>
      <c r="AC84" s="4">
        <v>0.3745792595203961</v>
      </c>
      <c r="AD84" s="5">
        <v>107.13675736510122</v>
      </c>
      <c r="AE84" s="4">
        <v>1.2079873275790647</v>
      </c>
      <c r="AF84" s="2">
        <v>29.675840845266652</v>
      </c>
      <c r="AG84" s="2">
        <v>39.08180740826384</v>
      </c>
      <c r="AH84" s="4" t="s">
        <v>49</v>
      </c>
      <c r="AI84" s="2">
        <v>11.417414207571154</v>
      </c>
      <c r="AJ84" s="1" t="s">
        <v>113</v>
      </c>
      <c r="AK84" s="1" t="s">
        <v>113</v>
      </c>
      <c r="AL84" s="1" t="s">
        <v>113</v>
      </c>
      <c r="AM84" s="4">
        <v>0.027</v>
      </c>
      <c r="AN84" s="1" t="s">
        <v>112</v>
      </c>
      <c r="AO84" s="1">
        <v>13.4</v>
      </c>
      <c r="AP84" s="4">
        <v>0.196</v>
      </c>
      <c r="AQ84" s="1" t="s">
        <v>113</v>
      </c>
      <c r="AR84" s="1" t="s">
        <v>113</v>
      </c>
      <c r="AS84" s="1">
        <v>183</v>
      </c>
      <c r="AT84" s="4">
        <v>0.244</v>
      </c>
      <c r="AU84" s="1" t="s">
        <v>113</v>
      </c>
      <c r="AV84" s="1">
        <v>1.04</v>
      </c>
      <c r="AW84" s="4">
        <v>2.5</v>
      </c>
    </row>
    <row r="85" spans="1:49" ht="12.75">
      <c r="A85" s="3" t="s">
        <v>104</v>
      </c>
      <c r="B85" s="5">
        <v>235</v>
      </c>
      <c r="C85" s="2">
        <v>0.42</v>
      </c>
      <c r="D85" s="2">
        <v>6.7588</v>
      </c>
      <c r="E85" s="2">
        <v>0.37</v>
      </c>
      <c r="F85" s="2">
        <v>32.248</v>
      </c>
      <c r="G85" s="2">
        <v>45.286004751447926</v>
      </c>
      <c r="H85" s="9">
        <v>0.008527438550211795</v>
      </c>
      <c r="I85" s="4">
        <v>5.6</v>
      </c>
      <c r="J85" s="4">
        <v>0.006352051256721093</v>
      </c>
      <c r="K85" s="2">
        <v>18.4</v>
      </c>
      <c r="L85" s="9" t="s">
        <v>105</v>
      </c>
      <c r="M85" s="2">
        <v>16</v>
      </c>
      <c r="N85" s="1">
        <v>15.6</v>
      </c>
      <c r="O85" s="1">
        <f t="shared" si="7"/>
        <v>33.37308</v>
      </c>
      <c r="P85" s="2">
        <f>G85/20.04+K85/12.15+M85/22.99+I85/39.098+J85/6.941</f>
        <v>4.61428371336447</v>
      </c>
      <c r="Q85" s="2">
        <f>D85/35.435+C85/18.998+B85/61.006+F85/48.025+E85/62.005</f>
        <v>4.742376547467174</v>
      </c>
      <c r="R85" s="4">
        <f>P85/Q85</f>
        <v>0.9729897377779678</v>
      </c>
      <c r="S85" s="2"/>
      <c r="T85" s="9" t="s">
        <v>111</v>
      </c>
      <c r="U85" s="1">
        <v>23.3</v>
      </c>
      <c r="V85" s="1">
        <v>4.26</v>
      </c>
      <c r="W85" s="1" t="s">
        <v>44</v>
      </c>
      <c r="X85" s="1">
        <v>165</v>
      </c>
      <c r="Y85" s="1" t="s">
        <v>111</v>
      </c>
      <c r="Z85" s="1" t="s">
        <v>47</v>
      </c>
      <c r="AA85" s="4">
        <v>0.02720353835240587</v>
      </c>
      <c r="AB85" s="4">
        <v>0.9013345787850664</v>
      </c>
      <c r="AC85" s="1" t="s">
        <v>114</v>
      </c>
      <c r="AD85" s="4">
        <v>5.262788270504531</v>
      </c>
      <c r="AE85" s="4">
        <v>0.4135054806257779</v>
      </c>
      <c r="AF85" s="2">
        <v>12.712390318008387</v>
      </c>
      <c r="AG85" s="4">
        <v>1.3237732833669091</v>
      </c>
      <c r="AH85" s="4" t="s">
        <v>45</v>
      </c>
      <c r="AI85" s="4">
        <v>6.352051256721094</v>
      </c>
      <c r="AJ85" s="4">
        <v>2.980210907843563</v>
      </c>
      <c r="AK85" s="4">
        <v>4.8</v>
      </c>
      <c r="AL85" s="1" t="s">
        <v>114</v>
      </c>
      <c r="AM85" s="1" t="s">
        <v>114</v>
      </c>
      <c r="AN85" s="1" t="s">
        <v>111</v>
      </c>
      <c r="AO85" s="1">
        <v>7.64</v>
      </c>
      <c r="AP85" s="1" t="s">
        <v>111</v>
      </c>
      <c r="AQ85" s="1" t="s">
        <v>114</v>
      </c>
      <c r="AR85" s="1" t="s">
        <v>114</v>
      </c>
      <c r="AS85" s="1">
        <v>221</v>
      </c>
      <c r="AT85" s="1" t="s">
        <v>114</v>
      </c>
      <c r="AU85" s="4">
        <v>0.697</v>
      </c>
      <c r="AV85" s="1">
        <v>1.21</v>
      </c>
      <c r="AW85" s="1">
        <v>7.69</v>
      </c>
    </row>
    <row r="86" spans="2:15" ht="12.75">
      <c r="B86" s="5"/>
      <c r="C86" s="2"/>
      <c r="E86" s="2"/>
      <c r="K86" s="2"/>
      <c r="L86" s="2"/>
      <c r="M86" s="5"/>
      <c r="N86" s="5"/>
      <c r="O86"/>
    </row>
    <row r="87" spans="1:49" ht="12.75">
      <c r="A87" t="s">
        <v>117</v>
      </c>
      <c r="B87" s="1">
        <v>386</v>
      </c>
      <c r="C87" s="2">
        <v>0.95</v>
      </c>
      <c r="D87" s="1">
        <v>1330</v>
      </c>
      <c r="E87" s="2">
        <v>0</v>
      </c>
      <c r="F87" s="21">
        <v>97.9</v>
      </c>
      <c r="G87" s="5">
        <v>134.6393346958423</v>
      </c>
      <c r="H87" s="20">
        <v>1.0198016393107676</v>
      </c>
      <c r="I87" s="2">
        <v>63.2</v>
      </c>
      <c r="J87" s="4">
        <v>0</v>
      </c>
      <c r="K87" s="21">
        <v>32.502762551809454</v>
      </c>
      <c r="L87" s="9">
        <v>0.46567740241067374</v>
      </c>
      <c r="M87" s="19">
        <v>738</v>
      </c>
      <c r="N87" s="2">
        <v>20</v>
      </c>
      <c r="O87" s="1">
        <f t="shared" si="7"/>
        <v>42.786</v>
      </c>
      <c r="P87" s="2">
        <f>G87/20.04+K87/12.15+M87/22.99+I87/39.098+J87/6.941</f>
        <v>43.1110185752875</v>
      </c>
      <c r="Q87" s="2">
        <f>D87/35.435+C87/18.998+B87/61.006+F87/48.025+E87/62.005</f>
        <v>45.94928543173096</v>
      </c>
      <c r="R87" s="4">
        <f>P87/Q87</f>
        <v>0.9382304462457767</v>
      </c>
      <c r="S87" s="13"/>
      <c r="T87" s="17" t="s">
        <v>47</v>
      </c>
      <c r="U87" s="17" t="s">
        <v>47</v>
      </c>
      <c r="V87" s="16">
        <v>18.533276515942035</v>
      </c>
      <c r="W87" s="14">
        <v>12300</v>
      </c>
      <c r="X87" s="14">
        <v>126.3219346251976</v>
      </c>
      <c r="Y87" s="17">
        <v>0.7714595970549455</v>
      </c>
      <c r="Z87" s="16">
        <v>28.516191396810054</v>
      </c>
      <c r="AA87" s="15">
        <v>0.29009528572497006</v>
      </c>
      <c r="AB87" s="15">
        <v>1.562761924846833</v>
      </c>
      <c r="AC87" s="15">
        <v>2.1920370642120117</v>
      </c>
      <c r="AD87" s="14">
        <v>192.05037028713326</v>
      </c>
      <c r="AE87" s="15">
        <v>3.9519326089449462</v>
      </c>
      <c r="AF87" s="16">
        <v>14.163774653660752</v>
      </c>
      <c r="AG87" s="15">
        <v>1.6950473675526625</v>
      </c>
      <c r="AH87" s="15" t="s">
        <v>44</v>
      </c>
      <c r="AI87" s="13" t="s">
        <v>111</v>
      </c>
      <c r="AJ87" s="15">
        <v>2.5271023109429374</v>
      </c>
      <c r="AK87" s="15">
        <v>4.295125384147712</v>
      </c>
      <c r="AL87" s="15">
        <v>1.4833506800904572</v>
      </c>
      <c r="AM87" s="15">
        <v>0.014517841610710971</v>
      </c>
      <c r="AN87" s="15">
        <v>0.6164038650263591</v>
      </c>
      <c r="AO87" s="16">
        <v>17.513062346915955</v>
      </c>
      <c r="AP87" s="15">
        <v>3.233535124458182</v>
      </c>
      <c r="AQ87" s="15">
        <v>0.12934387220116692</v>
      </c>
      <c r="AR87" s="17" t="s">
        <v>111</v>
      </c>
      <c r="AS87" s="14">
        <v>701.152032360603</v>
      </c>
      <c r="AT87" s="15">
        <v>0.20445429906027837</v>
      </c>
      <c r="AU87" s="16">
        <v>15.02938317406554</v>
      </c>
      <c r="AV87" s="16">
        <v>19.86424843300654</v>
      </c>
      <c r="AW87" s="15">
        <v>8.304381173322232</v>
      </c>
    </row>
    <row r="88" spans="1:49" ht="12.75">
      <c r="A88" t="s">
        <v>118</v>
      </c>
      <c r="B88" s="22">
        <v>112</v>
      </c>
      <c r="C88" s="21">
        <v>8.31</v>
      </c>
      <c r="D88" s="19">
        <v>19.4</v>
      </c>
      <c r="E88" s="2">
        <v>0</v>
      </c>
      <c r="F88" s="21">
        <v>58.9</v>
      </c>
      <c r="G88" s="4">
        <v>1.5678840273341057</v>
      </c>
      <c r="H88" s="23">
        <v>0.16329998052574995</v>
      </c>
      <c r="I88" s="4">
        <v>3.52</v>
      </c>
      <c r="J88" s="4">
        <v>0</v>
      </c>
      <c r="K88" s="20">
        <v>1.1056110038104021</v>
      </c>
      <c r="L88" s="9">
        <v>0.050470208403670544</v>
      </c>
      <c r="M88" s="21">
        <v>72.9</v>
      </c>
      <c r="N88" s="2">
        <v>33.1</v>
      </c>
      <c r="O88" s="1">
        <f t="shared" si="7"/>
        <v>70.81083</v>
      </c>
      <c r="P88" s="2">
        <f>G88/20.04+K88/12.15+M88/22.99+I88/39.098+J88/6.941</f>
        <v>3.43020858557108</v>
      </c>
      <c r="Q88" s="2">
        <f>D88/35.435+C88/18.998+B88/61.006+F88/48.025+E88/62.005</f>
        <v>4.047225323519642</v>
      </c>
      <c r="R88" s="4">
        <f>P88/Q88</f>
        <v>0.8475457409393807</v>
      </c>
      <c r="S88" s="18"/>
      <c r="T88" s="17" t="s">
        <v>111</v>
      </c>
      <c r="U88" s="15">
        <v>2.0564029483651067</v>
      </c>
      <c r="V88" s="16">
        <v>28.21653250190982</v>
      </c>
      <c r="W88" s="14">
        <v>663.5868281293624</v>
      </c>
      <c r="X88" s="15">
        <v>0.1924342816507546</v>
      </c>
      <c r="Y88" s="17">
        <v>0.039023248100055606</v>
      </c>
      <c r="Z88" s="1" t="s">
        <v>47</v>
      </c>
      <c r="AA88" s="15">
        <v>0.026667613505446462</v>
      </c>
      <c r="AB88" s="15">
        <v>0.05638287812237498</v>
      </c>
      <c r="AC88" s="18" t="s">
        <v>114</v>
      </c>
      <c r="AD88" s="16">
        <v>25.389005589356707</v>
      </c>
      <c r="AE88" s="15">
        <v>0.21000523703349122</v>
      </c>
      <c r="AF88" s="15">
        <v>6.83496329309772</v>
      </c>
      <c r="AG88" s="15">
        <v>2.907351786559087</v>
      </c>
      <c r="AH88" s="15" t="s">
        <v>45</v>
      </c>
      <c r="AI88" s="13" t="s">
        <v>114</v>
      </c>
      <c r="AJ88" s="16">
        <v>14.58184470978769</v>
      </c>
      <c r="AK88" s="15">
        <v>0.7710104854627678</v>
      </c>
      <c r="AL88" s="15">
        <v>0.03569389447448182</v>
      </c>
      <c r="AM88" s="15">
        <v>0.04286392735562415</v>
      </c>
      <c r="AN88" s="15">
        <v>3.363057697491271</v>
      </c>
      <c r="AO88" s="16">
        <v>19.728070084649318</v>
      </c>
      <c r="AP88" s="18" t="s">
        <v>111</v>
      </c>
      <c r="AQ88" s="18" t="s">
        <v>114</v>
      </c>
      <c r="AR88" s="18" t="s">
        <v>114</v>
      </c>
      <c r="AS88" s="16">
        <v>12.037083192256471</v>
      </c>
      <c r="AT88" s="18" t="s">
        <v>114</v>
      </c>
      <c r="AU88" s="15">
        <v>0.04193480792233431</v>
      </c>
      <c r="AV88" s="15">
        <v>0.7477429597564611</v>
      </c>
      <c r="AW88" s="15">
        <v>0.29143257254366756</v>
      </c>
    </row>
    <row r="91" spans="1:21" ht="12.75">
      <c r="A91" s="1"/>
      <c r="U91" s="1"/>
    </row>
    <row r="92" spans="1:21" ht="12.75">
      <c r="A92" s="1"/>
      <c r="C92" s="2"/>
      <c r="E92" s="2"/>
      <c r="F92" s="21"/>
      <c r="G92" s="5"/>
      <c r="H92" s="20"/>
      <c r="J92" s="4"/>
      <c r="M92" s="19"/>
      <c r="P92" s="2"/>
      <c r="Q92" s="2"/>
      <c r="R92" s="4"/>
      <c r="U92" s="1"/>
    </row>
    <row r="93" spans="1:21" ht="12.75">
      <c r="A93" s="1"/>
      <c r="B93" s="22"/>
      <c r="C93" s="21"/>
      <c r="D93" s="19"/>
      <c r="E93" s="2"/>
      <c r="F93" s="21"/>
      <c r="G93" s="4"/>
      <c r="H93" s="23"/>
      <c r="I93" s="4"/>
      <c r="J93" s="4"/>
      <c r="M93" s="21"/>
      <c r="P93" s="2"/>
      <c r="Q93" s="2"/>
      <c r="R93" s="4"/>
      <c r="U93" s="1"/>
    </row>
  </sheetData>
  <printOptions/>
  <pageMargins left="0.75" right="0.75" top="1" bottom="1" header="0.5" footer="0.5"/>
  <pageSetup fitToHeight="1" fitToWidth="1" horizontalDpi="300" verticalDpi="300" orientation="portrait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watrusj</cp:lastModifiedBy>
  <dcterms:created xsi:type="dcterms:W3CDTF">2003-03-10T21:00:13Z</dcterms:created>
  <dcterms:modified xsi:type="dcterms:W3CDTF">2004-10-21T22:10:54Z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560985140</vt:i4>
  </property>
  <property fmtid="{D5CDD505-2E9C-101B-9397-08002B2CF9AE}" pid="3" name="_EmailSubject">
    <vt:lpwstr>Chem data</vt:lpwstr>
  </property>
  <property fmtid="{D5CDD505-2E9C-101B-9397-08002B2CF9AE}" pid="4" name="_AuthorEmail">
    <vt:lpwstr>lisaas@unr.edu</vt:lpwstr>
  </property>
  <property fmtid="{D5CDD505-2E9C-101B-9397-08002B2CF9AE}" pid="5" name="_AuthorEmailDisplayName">
    <vt:lpwstr>Lisa Shevenell</vt:lpwstr>
  </property>
</Properties>
</file>